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4355" windowHeight="468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46" i="1"/>
  <c r="D146"/>
  <c r="E146"/>
  <c r="F146"/>
  <c r="B146"/>
  <c r="C161"/>
  <c r="D161"/>
  <c r="E161"/>
  <c r="F161"/>
  <c r="B161"/>
  <c r="C164"/>
  <c r="F164"/>
  <c r="B164"/>
  <c r="C165"/>
  <c r="D165"/>
  <c r="D164" s="1"/>
  <c r="E165"/>
  <c r="E164" s="1"/>
  <c r="F165"/>
  <c r="B165"/>
  <c r="C127"/>
  <c r="D127"/>
  <c r="E127"/>
  <c r="F127"/>
  <c r="B127"/>
  <c r="F159"/>
  <c r="E159"/>
  <c r="D159"/>
  <c r="D160" s="1"/>
  <c r="C159"/>
  <c r="C160" s="1"/>
  <c r="F156"/>
  <c r="E156"/>
  <c r="D156"/>
  <c r="C156"/>
  <c r="F154"/>
  <c r="E154"/>
  <c r="D154"/>
  <c r="C154"/>
  <c r="F152"/>
  <c r="E152"/>
  <c r="D152"/>
  <c r="C152"/>
  <c r="F150"/>
  <c r="E150"/>
  <c r="D150"/>
  <c r="C150"/>
  <c r="F148"/>
  <c r="E148"/>
  <c r="D148"/>
  <c r="C148"/>
  <c r="F145"/>
  <c r="E145"/>
  <c r="D145"/>
  <c r="C145"/>
  <c r="F143"/>
  <c r="E143"/>
  <c r="D143"/>
  <c r="C143"/>
  <c r="F140"/>
  <c r="E140"/>
  <c r="D140"/>
  <c r="C140"/>
  <c r="F138"/>
  <c r="E138"/>
  <c r="D138"/>
  <c r="C138"/>
  <c r="F135"/>
  <c r="E135"/>
  <c r="D135"/>
  <c r="C135"/>
  <c r="F133"/>
  <c r="E133"/>
  <c r="D133"/>
  <c r="C133"/>
  <c r="F131"/>
  <c r="E131"/>
  <c r="D131"/>
  <c r="C131"/>
  <c r="F129"/>
  <c r="E129"/>
  <c r="D129"/>
  <c r="C129"/>
  <c r="F124"/>
  <c r="E124"/>
  <c r="D124"/>
  <c r="C124"/>
  <c r="F50"/>
  <c r="E50"/>
  <c r="D50"/>
  <c r="C50"/>
  <c r="F48"/>
  <c r="E48"/>
  <c r="D48"/>
  <c r="C48"/>
  <c r="E42"/>
  <c r="E43" s="1"/>
  <c r="C102"/>
  <c r="C40" s="1"/>
  <c r="D102"/>
  <c r="D44" s="1"/>
  <c r="E102"/>
  <c r="F102"/>
  <c r="B102"/>
  <c r="B44" s="1"/>
  <c r="F121"/>
  <c r="E121"/>
  <c r="D121"/>
  <c r="C121"/>
  <c r="F119"/>
  <c r="E119"/>
  <c r="D119"/>
  <c r="C119"/>
  <c r="F114"/>
  <c r="E114"/>
  <c r="D114"/>
  <c r="C114"/>
  <c r="F109"/>
  <c r="E109"/>
  <c r="D109"/>
  <c r="C109"/>
  <c r="F104"/>
  <c r="E104"/>
  <c r="D104"/>
  <c r="C104"/>
  <c r="C53"/>
  <c r="C42" s="1"/>
  <c r="D53"/>
  <c r="D42" s="1"/>
  <c r="E53"/>
  <c r="F53"/>
  <c r="F40" s="1"/>
  <c r="B53"/>
  <c r="B51" s="1"/>
  <c r="F99"/>
  <c r="E99"/>
  <c r="D99"/>
  <c r="C99"/>
  <c r="F94"/>
  <c r="E94"/>
  <c r="D94"/>
  <c r="C94"/>
  <c r="F89"/>
  <c r="E89"/>
  <c r="D89"/>
  <c r="C89"/>
  <c r="F86"/>
  <c r="E86"/>
  <c r="D86"/>
  <c r="C86"/>
  <c r="F82"/>
  <c r="E82"/>
  <c r="D82"/>
  <c r="C82"/>
  <c r="F77"/>
  <c r="E77"/>
  <c r="D77"/>
  <c r="C77"/>
  <c r="F72"/>
  <c r="E72"/>
  <c r="D72"/>
  <c r="C72"/>
  <c r="F67"/>
  <c r="E67"/>
  <c r="D67"/>
  <c r="C67"/>
  <c r="F63"/>
  <c r="E63"/>
  <c r="D63"/>
  <c r="C63"/>
  <c r="F60"/>
  <c r="E60"/>
  <c r="D60"/>
  <c r="C60"/>
  <c r="F55"/>
  <c r="F56" s="1"/>
  <c r="E55"/>
  <c r="E56" s="1"/>
  <c r="D55"/>
  <c r="D56" s="1"/>
  <c r="C55"/>
  <c r="C56" s="1"/>
  <c r="C22"/>
  <c r="D22"/>
  <c r="E22"/>
  <c r="F22"/>
  <c r="B22"/>
  <c r="F21"/>
  <c r="E21"/>
  <c r="D21"/>
  <c r="C21"/>
  <c r="F19"/>
  <c r="E19"/>
  <c r="D19"/>
  <c r="C19"/>
  <c r="C17"/>
  <c r="F17"/>
  <c r="E17"/>
  <c r="D17"/>
  <c r="D15"/>
  <c r="E15"/>
  <c r="F15"/>
  <c r="C15"/>
  <c r="C43" l="1"/>
  <c r="D43"/>
  <c r="C44"/>
  <c r="C45" s="1"/>
  <c r="D40"/>
  <c r="D41" s="1"/>
  <c r="C51"/>
  <c r="C52" s="1"/>
  <c r="F51"/>
  <c r="F52" s="1"/>
  <c r="B40"/>
  <c r="C41" s="1"/>
  <c r="F42"/>
  <c r="F43" s="1"/>
  <c r="E51"/>
  <c r="B42"/>
  <c r="F44"/>
  <c r="E40"/>
  <c r="F41" s="1"/>
  <c r="E44"/>
  <c r="D45"/>
  <c r="D51"/>
  <c r="F160"/>
  <c r="E160"/>
  <c r="F45" l="1"/>
  <c r="E41"/>
  <c r="E45"/>
  <c r="E52"/>
  <c r="D52"/>
</calcChain>
</file>

<file path=xl/sharedStrings.xml><?xml version="1.0" encoding="utf-8"?>
<sst xmlns="http://schemas.openxmlformats.org/spreadsheetml/2006/main" count="179" uniqueCount="101">
  <si>
    <t>Показатель, единица измерения</t>
  </si>
  <si>
    <t>2017 год</t>
  </si>
  <si>
    <t xml:space="preserve">2018  год </t>
  </si>
  <si>
    <t>2019 год</t>
  </si>
  <si>
    <t>2020 год</t>
  </si>
  <si>
    <t>2021 год</t>
  </si>
  <si>
    <t>отчет</t>
  </si>
  <si>
    <t>оценка</t>
  </si>
  <si>
    <t>прогноз</t>
  </si>
  <si>
    <t>Среднегодовая численность постоянного населения – всего,  тыс. человек</t>
  </si>
  <si>
    <t>в % к предыдущему году</t>
  </si>
  <si>
    <t>Численность экономически активного населения, тыс. чел</t>
  </si>
  <si>
    <t>Численность занятых в экономике, тыс. чел.</t>
  </si>
  <si>
    <t>Численность зарегистрированных безработных, тыс. чел.</t>
  </si>
  <si>
    <t>Уровень регистрируемой безработицы, в % к численности трудоспособного населения в трудоспособном возрасте</t>
  </si>
  <si>
    <t>Объем отгруженных товаров, выполненных работ и услуг   по базовым отраслям экономики - всего, млн.руб.</t>
  </si>
  <si>
    <t>Объем отгруженных товаров промышленного производства, млн.руб.</t>
  </si>
  <si>
    <t>в % к предыдущему году в действующих ценах</t>
  </si>
  <si>
    <t>в том числе: по крупным и средним предприятиям, организациям - всего, млн. руб.</t>
  </si>
  <si>
    <t>Производство основных видов промышленной продукциикрупными и средними предприятиями, организациями:</t>
  </si>
  <si>
    <t>Кирпич керамический не огнеупорный строительный млн. усл. кирп.</t>
  </si>
  <si>
    <t>Кирпич строительный (включая камни) из цемента, бетона или искусственного камня млн. усл. кирп.</t>
  </si>
  <si>
    <t>Объем продукции сельского хозяйства всех категорий хозяйств, млн. рублей</t>
  </si>
  <si>
    <t>в % к предыдущему году в сопоставимых ценах</t>
  </si>
  <si>
    <t>в том числе, продукция растениеводства, млн.руб.</t>
  </si>
  <si>
    <t>продукция животноводства, млн.руб.</t>
  </si>
  <si>
    <t>из общего объема сельскохозяйственной продукции:</t>
  </si>
  <si>
    <t>продукция сельскохозяйственных предприятий, млн.руб.</t>
  </si>
  <si>
    <t>продукция крестьянско-фермерских хозяйств и хозяйств индивидуальных предпринимателей, млн.руб.</t>
  </si>
  <si>
    <t>продукция хозяйств населения, млн. рублей</t>
  </si>
  <si>
    <t>Производство основных видов сельскохозяйственной продукции</t>
  </si>
  <si>
    <t>Зерно (в весе  после доработки), тыс.тн.</t>
  </si>
  <si>
    <t>в том числе сельскохозяйственных организаций, тыс. тн</t>
  </si>
  <si>
    <t>в том числе крестьянских (фермерских) хозяйств и хозяйств индивидуальных предпринимателей, тыс. тонн</t>
  </si>
  <si>
    <t>в том числе в  хозяйствах населения, тыс. тонн</t>
  </si>
  <si>
    <t>сахарная свекла (фабричная), тыс. тонн</t>
  </si>
  <si>
    <t>Соя, тыс. тонн</t>
  </si>
  <si>
    <t>Подсолнечник (в весе после доработки), тыс. тонн</t>
  </si>
  <si>
    <t>Картофель - всего, тыс. тонн</t>
  </si>
  <si>
    <t>Овощи - всего, тыс. тонн</t>
  </si>
  <si>
    <t>Плоды и ягоды, тыс. тонн</t>
  </si>
  <si>
    <t>в том КФХ и инд. предприниматели, тыс. тн</t>
  </si>
  <si>
    <t>Виноград, тыс тонн</t>
  </si>
  <si>
    <t>Мясо в живой массе - всего, тыс. тонн</t>
  </si>
  <si>
    <t>Молоко- всего, тыс. тонн</t>
  </si>
  <si>
    <t>Яйца- всего, млн. штук</t>
  </si>
  <si>
    <t>в том числе крестьянских (фермерских) хозяйств и хозяйств индивидуальных предпринимателей, млн. штук</t>
  </si>
  <si>
    <t>в том числе в  хозяйствах населения, млн. штук</t>
  </si>
  <si>
    <t>Численность поголовья сельскохозяйственных животных на конец года во всех категориях хозяйств</t>
  </si>
  <si>
    <t>Крупный рогатый скот, голов</t>
  </si>
  <si>
    <t>в том числе сельскохозяйственных организаций, голов</t>
  </si>
  <si>
    <t>в том числе крестьянских (фермерских) хозяйств и хозяйств индивидуальных предпринимателей, голов</t>
  </si>
  <si>
    <t>в том числе в хозяйствах населения, голов</t>
  </si>
  <si>
    <t>из общего поголовья КРС - коровы, голов</t>
  </si>
  <si>
    <t>свиньи, голов</t>
  </si>
  <si>
    <t>Овцы и козы, голов</t>
  </si>
  <si>
    <t>Птица, тыс. голов</t>
  </si>
  <si>
    <t>Транспорт</t>
  </si>
  <si>
    <t>Объем услуг транспорта, млн. рублей</t>
  </si>
  <si>
    <t>Рынки товаров и услуг</t>
  </si>
  <si>
    <t>Оборот розничной торговли, млн. рублей</t>
  </si>
  <si>
    <t>Оборот общественного питания, млн.рублей</t>
  </si>
  <si>
    <t>Курортно-туристический комплекс</t>
  </si>
  <si>
    <t>Объем услуг (доходы) курортно-туристического комплекса - всего, млн. рублей</t>
  </si>
  <si>
    <t>Количество отдыхающих - всего,  тыс. человек</t>
  </si>
  <si>
    <t>Инвестиционная деятельность</t>
  </si>
  <si>
    <t>Объем инвестиций в основной капитал за счет всех источников финансирования, млн. рублей</t>
  </si>
  <si>
    <t>Отдельные показатели социально-экономического развития Мостовского района</t>
  </si>
  <si>
    <t>Прибыль прибыльных предприятий, млн. рублей</t>
  </si>
  <si>
    <t>Убыток предприятий, млн. руб.</t>
  </si>
  <si>
    <t>Прибыль (убыток) - сальдо, млн. руб.</t>
  </si>
  <si>
    <t>Фонд оплаты труда, млн. рублей</t>
  </si>
  <si>
    <t>Номинальная начисленная среднемесячная заработная плата,  рублей в месяц</t>
  </si>
  <si>
    <t>Реальная среднемесячная заработная плата, в % к предыдущему году</t>
  </si>
  <si>
    <t>Среднедушевой денежный доход на одного жителя в месяц, руб.</t>
  </si>
  <si>
    <t>Реальные располагаемые денежные доходы населения в % к предыдущему году</t>
  </si>
  <si>
    <t>Малый бизнес</t>
  </si>
  <si>
    <t>Количество субъектов малого предпринимательства, ед.</t>
  </si>
  <si>
    <t>Среднесписочная численность работников (без внешних совместителей) юридических лиц, человек</t>
  </si>
  <si>
    <t>Социально - культурная  сфера</t>
  </si>
  <si>
    <t>Обеспеченность населения учреждениями социально-культурной сферы:</t>
  </si>
  <si>
    <t>больничными койками, коек на 10 тыс. жителей</t>
  </si>
  <si>
    <t>Количество больничных коек,  единиц</t>
  </si>
  <si>
    <t>амбулаторно-поликлиническими учреждениями, посещений в смену на 10 тыс. населения</t>
  </si>
  <si>
    <t>Врачами(фактически) человек на 10 тыс. населения</t>
  </si>
  <si>
    <t>средним медицинским персоналом, чел. на 10 тыс. населения (фактически)</t>
  </si>
  <si>
    <t>дошкольными образовательными учреждениями, мест на 1000 детей дошкольного возраста</t>
  </si>
  <si>
    <t>количество мест в учреждениях дошкольного образования, мест</t>
  </si>
  <si>
    <t>решением Совета</t>
  </si>
  <si>
    <t>Андрюковского сельского</t>
  </si>
  <si>
    <t>поселения Мостовского района</t>
  </si>
  <si>
    <t>УТВЕРЖДЁН</t>
  </si>
  <si>
    <r>
      <t>Добыча полезных ископаемых (C)</t>
    </r>
    <r>
      <rPr>
        <sz val="11"/>
        <color theme="1"/>
        <rFont val="Times New Roman"/>
        <family val="1"/>
        <charset val="204"/>
      </rPr>
      <t>по крупным и средним предприятиям, организациям - всего, млн. руб.</t>
    </r>
  </si>
  <si>
    <r>
      <t xml:space="preserve">Обрабатывающие производства (D) </t>
    </r>
    <r>
      <rPr>
        <sz val="11"/>
        <color theme="1"/>
        <rFont val="Times New Roman"/>
        <family val="1"/>
        <charset val="204"/>
      </rPr>
      <t>по крупным и средним предприятиям, организациям - всего, млн. руб.</t>
    </r>
  </si>
  <si>
    <r>
      <t xml:space="preserve">Производство и распределение электроэнергии, газа и воды (E), </t>
    </r>
    <r>
      <rPr>
        <sz val="11"/>
        <color theme="1"/>
        <rFont val="Times New Roman"/>
        <family val="1"/>
        <charset val="204"/>
      </rPr>
      <t>по крупным и средним предприятиям, организациям - всего, млн. руб.</t>
    </r>
  </si>
  <si>
    <t xml:space="preserve">ПРИЛОЖЕНИЕ№1 </t>
  </si>
  <si>
    <t>Глава Андрюковского</t>
  </si>
  <si>
    <t>сельского поселения</t>
  </si>
  <si>
    <t>Е.В.Кожевникова</t>
  </si>
  <si>
    <t>Индикативный план социально-экономического развитияАндрюковского сельского поселения на 2019 год</t>
  </si>
  <si>
    <t>от25.12.2018 г. №221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</si>
</sst>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0" xfId="0" applyFont="1"/>
    <xf numFmtId="0" fontId="0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0" fillId="0" borderId="0" xfId="0" applyFont="1" applyFill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0" fillId="2" borderId="0" xfId="0" applyFont="1" applyFill="1"/>
    <xf numFmtId="0" fontId="4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/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6"/>
  <sheetViews>
    <sheetView tabSelected="1" workbookViewId="0">
      <selection activeCell="A8" sqref="A8"/>
    </sheetView>
  </sheetViews>
  <sheetFormatPr defaultRowHeight="15"/>
  <cols>
    <col min="1" max="1" width="46.28515625" style="11" customWidth="1"/>
    <col min="2" max="2" width="11.42578125" style="11" customWidth="1"/>
    <col min="3" max="3" width="10.7109375" style="11" customWidth="1"/>
    <col min="4" max="7" width="9.140625" style="11"/>
    <col min="8" max="8" width="7.42578125" style="11" customWidth="1"/>
    <col min="9" max="16384" width="9.140625" style="11"/>
  </cols>
  <sheetData>
    <row r="1" spans="1:6" ht="18.75">
      <c r="A1" s="25" t="s">
        <v>95</v>
      </c>
      <c r="B1" s="25"/>
      <c r="C1" s="25"/>
      <c r="D1" s="25"/>
      <c r="E1" s="25"/>
      <c r="F1" s="25"/>
    </row>
    <row r="2" spans="1:6" ht="15.75" customHeight="1">
      <c r="A2" s="19"/>
      <c r="B2" s="19"/>
      <c r="C2" s="19"/>
      <c r="D2" s="19"/>
      <c r="E2" s="19"/>
      <c r="F2" s="19"/>
    </row>
    <row r="3" spans="1:6" ht="18.75">
      <c r="A3" s="26" t="s">
        <v>91</v>
      </c>
      <c r="B3" s="26"/>
      <c r="C3" s="26"/>
      <c r="D3" s="26"/>
      <c r="E3" s="26"/>
      <c r="F3" s="26"/>
    </row>
    <row r="4" spans="1:6" ht="18.75">
      <c r="A4" s="25" t="s">
        <v>88</v>
      </c>
      <c r="B4" s="25"/>
      <c r="C4" s="25"/>
      <c r="D4" s="25"/>
      <c r="E4" s="25"/>
      <c r="F4" s="25"/>
    </row>
    <row r="5" spans="1:6" ht="18.75">
      <c r="A5" s="25" t="s">
        <v>89</v>
      </c>
      <c r="B5" s="25"/>
      <c r="C5" s="25"/>
      <c r="D5" s="25"/>
      <c r="E5" s="25"/>
      <c r="F5" s="25"/>
    </row>
    <row r="6" spans="1:6" ht="18.75">
      <c r="A6" s="25" t="s">
        <v>90</v>
      </c>
      <c r="B6" s="25"/>
      <c r="C6" s="25"/>
      <c r="D6" s="25"/>
      <c r="E6" s="25"/>
      <c r="F6" s="25"/>
    </row>
    <row r="7" spans="1:6" ht="18.75">
      <c r="A7" s="25" t="s">
        <v>100</v>
      </c>
      <c r="B7" s="25"/>
      <c r="C7" s="25"/>
      <c r="D7" s="25"/>
      <c r="E7" s="25"/>
      <c r="F7" s="25"/>
    </row>
    <row r="8" spans="1:6" ht="24.75" customHeight="1"/>
    <row r="9" spans="1:6" ht="47.25" customHeight="1">
      <c r="A9" s="22" t="s">
        <v>99</v>
      </c>
      <c r="B9" s="22"/>
      <c r="C9" s="22"/>
      <c r="D9" s="22"/>
      <c r="E9" s="22"/>
      <c r="F9" s="22"/>
    </row>
    <row r="10" spans="1:6" ht="14.25" customHeight="1">
      <c r="A10" s="23"/>
      <c r="B10" s="23"/>
      <c r="C10" s="23"/>
      <c r="D10" s="23"/>
      <c r="E10" s="23"/>
      <c r="F10" s="23"/>
    </row>
    <row r="12" spans="1:6">
      <c r="A12" s="24" t="s">
        <v>0</v>
      </c>
      <c r="B12" s="2" t="s">
        <v>1</v>
      </c>
      <c r="C12" s="2" t="s">
        <v>2</v>
      </c>
      <c r="D12" s="2" t="s">
        <v>3</v>
      </c>
      <c r="E12" s="2" t="s">
        <v>4</v>
      </c>
      <c r="F12" s="2" t="s">
        <v>5</v>
      </c>
    </row>
    <row r="13" spans="1:6">
      <c r="A13" s="24"/>
      <c r="B13" s="2" t="s">
        <v>6</v>
      </c>
      <c r="C13" s="2" t="s">
        <v>7</v>
      </c>
      <c r="D13" s="2" t="s">
        <v>8</v>
      </c>
      <c r="E13" s="2" t="s">
        <v>8</v>
      </c>
      <c r="F13" s="2" t="s">
        <v>8</v>
      </c>
    </row>
    <row r="14" spans="1:6" ht="30">
      <c r="A14" s="3" t="s">
        <v>9</v>
      </c>
      <c r="B14" s="4">
        <v>4077</v>
      </c>
      <c r="C14" s="4">
        <v>4066</v>
      </c>
      <c r="D14" s="4">
        <v>4059</v>
      </c>
      <c r="E14" s="4">
        <v>4059</v>
      </c>
      <c r="F14" s="4">
        <v>4059</v>
      </c>
    </row>
    <row r="15" spans="1:6">
      <c r="A15" s="3" t="s">
        <v>10</v>
      </c>
      <c r="B15" s="5"/>
      <c r="C15" s="9">
        <f>C14/B14*100</f>
        <v>99.73019376992886</v>
      </c>
      <c r="D15" s="9">
        <f t="shared" ref="D15:F15" si="0">D14/C14*100</f>
        <v>99.827840629611416</v>
      </c>
      <c r="E15" s="9">
        <f t="shared" si="0"/>
        <v>100</v>
      </c>
      <c r="F15" s="9">
        <f t="shared" si="0"/>
        <v>100</v>
      </c>
    </row>
    <row r="16" spans="1:6" ht="30">
      <c r="A16" s="3" t="s">
        <v>11</v>
      </c>
      <c r="B16" s="5">
        <v>2060</v>
      </c>
      <c r="C16" s="5">
        <v>2050</v>
      </c>
      <c r="D16" s="5">
        <v>2042</v>
      </c>
      <c r="E16" s="5">
        <v>2042</v>
      </c>
      <c r="F16" s="5">
        <v>2042</v>
      </c>
    </row>
    <row r="17" spans="1:6">
      <c r="A17" s="3" t="s">
        <v>10</v>
      </c>
      <c r="B17" s="5"/>
      <c r="C17" s="9">
        <f>C16/B16*100</f>
        <v>99.514563106796118</v>
      </c>
      <c r="D17" s="9">
        <f t="shared" ref="D17" si="1">D16/C16*100</f>
        <v>99.609756097560975</v>
      </c>
      <c r="E17" s="9">
        <f t="shared" ref="E17" si="2">E16/D16*100</f>
        <v>100</v>
      </c>
      <c r="F17" s="9">
        <f t="shared" ref="F17" si="3">F16/E16*100</f>
        <v>100</v>
      </c>
    </row>
    <row r="18" spans="1:6">
      <c r="A18" s="3" t="s">
        <v>12</v>
      </c>
      <c r="B18" s="4">
        <v>401</v>
      </c>
      <c r="C18" s="4">
        <v>404</v>
      </c>
      <c r="D18" s="4">
        <v>404</v>
      </c>
      <c r="E18" s="4">
        <v>404</v>
      </c>
      <c r="F18" s="4">
        <v>404</v>
      </c>
    </row>
    <row r="19" spans="1:6">
      <c r="A19" s="3" t="s">
        <v>10</v>
      </c>
      <c r="B19" s="5"/>
      <c r="C19" s="9">
        <f>C18/B18*100</f>
        <v>100.74812967581049</v>
      </c>
      <c r="D19" s="9">
        <f t="shared" ref="D19" si="4">D18/C18*100</f>
        <v>100</v>
      </c>
      <c r="E19" s="9">
        <f t="shared" ref="E19" si="5">E18/D18*100</f>
        <v>100</v>
      </c>
      <c r="F19" s="9">
        <f t="shared" ref="F19" si="6">F18/E18*100</f>
        <v>100</v>
      </c>
    </row>
    <row r="20" spans="1:6" ht="30">
      <c r="A20" s="3" t="s">
        <v>13</v>
      </c>
      <c r="B20" s="10">
        <v>8.5</v>
      </c>
      <c r="C20" s="10">
        <v>8.3000000000000007</v>
      </c>
      <c r="D20" s="10">
        <v>8.3000000000000007</v>
      </c>
      <c r="E20" s="10">
        <v>8.3000000000000007</v>
      </c>
      <c r="F20" s="10">
        <v>8.3000000000000007</v>
      </c>
    </row>
    <row r="21" spans="1:6">
      <c r="A21" s="3" t="s">
        <v>10</v>
      </c>
      <c r="B21" s="5"/>
      <c r="C21" s="9">
        <f>C20/B20*100</f>
        <v>97.64705882352942</v>
      </c>
      <c r="D21" s="9">
        <f t="shared" ref="D21" si="7">D20/C20*100</f>
        <v>100</v>
      </c>
      <c r="E21" s="9">
        <f t="shared" ref="E21" si="8">E20/D20*100</f>
        <v>100</v>
      </c>
      <c r="F21" s="9">
        <f t="shared" ref="F21" si="9">F20/E20*100</f>
        <v>100</v>
      </c>
    </row>
    <row r="22" spans="1:6" ht="45">
      <c r="A22" s="3" t="s">
        <v>14</v>
      </c>
      <c r="B22" s="8">
        <f>B20/B16</f>
        <v>4.1262135922330101E-3</v>
      </c>
      <c r="C22" s="8">
        <f t="shared" ref="C22:F22" si="10">C20/C16</f>
        <v>4.0487804878048782E-3</v>
      </c>
      <c r="D22" s="8">
        <f t="shared" si="10"/>
        <v>4.0646425073457395E-3</v>
      </c>
      <c r="E22" s="8">
        <f t="shared" si="10"/>
        <v>4.0646425073457395E-3</v>
      </c>
      <c r="F22" s="8">
        <f t="shared" si="10"/>
        <v>4.0646425073457395E-3</v>
      </c>
    </row>
    <row r="23" spans="1:6" ht="45">
      <c r="A23" s="3" t="s">
        <v>15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</row>
    <row r="24" spans="1:6">
      <c r="A24" s="12"/>
      <c r="B24" s="5"/>
      <c r="C24" s="5"/>
      <c r="D24" s="5"/>
      <c r="E24" s="5"/>
      <c r="F24" s="5"/>
    </row>
    <row r="25" spans="1:6" ht="30">
      <c r="A25" s="3" t="s">
        <v>16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</row>
    <row r="26" spans="1:6">
      <c r="A26" s="3" t="s">
        <v>17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</row>
    <row r="27" spans="1:6" ht="30">
      <c r="A27" s="3" t="s">
        <v>18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</row>
    <row r="28" spans="1:6">
      <c r="A28" s="3" t="s">
        <v>17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</row>
    <row r="29" spans="1:6" ht="45">
      <c r="A29" s="13" t="s">
        <v>92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</row>
    <row r="30" spans="1:6">
      <c r="A30" s="3" t="s">
        <v>17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</row>
    <row r="31" spans="1:6" ht="45">
      <c r="A31" s="13" t="s">
        <v>93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</row>
    <row r="32" spans="1:6">
      <c r="A32" s="3" t="s">
        <v>17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</row>
    <row r="33" spans="1:6" ht="45">
      <c r="A33" s="13" t="s">
        <v>94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</row>
    <row r="34" spans="1:6">
      <c r="A34" s="3" t="s">
        <v>17</v>
      </c>
      <c r="B34" s="5">
        <v>0</v>
      </c>
      <c r="C34" s="5">
        <v>0</v>
      </c>
      <c r="D34" s="5">
        <v>0</v>
      </c>
      <c r="E34" s="5">
        <v>0</v>
      </c>
      <c r="F34" s="5">
        <v>0</v>
      </c>
    </row>
    <row r="35" spans="1:6" ht="45">
      <c r="A35" s="3" t="s">
        <v>19</v>
      </c>
      <c r="B35" s="5">
        <v>0</v>
      </c>
      <c r="C35" s="5">
        <v>0</v>
      </c>
      <c r="D35" s="5">
        <v>0</v>
      </c>
      <c r="E35" s="5">
        <v>0</v>
      </c>
      <c r="F35" s="5">
        <v>0</v>
      </c>
    </row>
    <row r="36" spans="1:6" ht="30">
      <c r="A36" s="3" t="s">
        <v>20</v>
      </c>
      <c r="B36" s="5">
        <v>0</v>
      </c>
      <c r="C36" s="5">
        <v>0</v>
      </c>
      <c r="D36" s="5">
        <v>0</v>
      </c>
      <c r="E36" s="5">
        <v>0</v>
      </c>
      <c r="F36" s="5">
        <v>0</v>
      </c>
    </row>
    <row r="37" spans="1:6">
      <c r="A37" s="3" t="s">
        <v>10</v>
      </c>
      <c r="B37" s="5">
        <v>0</v>
      </c>
      <c r="C37" s="5">
        <v>0</v>
      </c>
      <c r="D37" s="5">
        <v>0</v>
      </c>
      <c r="E37" s="5">
        <v>0</v>
      </c>
      <c r="F37" s="5">
        <v>0</v>
      </c>
    </row>
    <row r="38" spans="1:6" ht="45">
      <c r="A38" s="3" t="s">
        <v>21</v>
      </c>
      <c r="B38" s="5">
        <v>0</v>
      </c>
      <c r="C38" s="5">
        <v>0</v>
      </c>
      <c r="D38" s="5">
        <v>0</v>
      </c>
      <c r="E38" s="5">
        <v>0</v>
      </c>
      <c r="F38" s="5">
        <v>0</v>
      </c>
    </row>
    <row r="39" spans="1:6">
      <c r="A39" s="3" t="s">
        <v>10</v>
      </c>
      <c r="B39" s="5">
        <v>0</v>
      </c>
      <c r="C39" s="5">
        <v>0</v>
      </c>
      <c r="D39" s="5">
        <v>0</v>
      </c>
      <c r="E39" s="5">
        <v>0</v>
      </c>
      <c r="F39" s="5">
        <v>0</v>
      </c>
    </row>
    <row r="40" spans="1:6" ht="30">
      <c r="A40" s="3" t="s">
        <v>22</v>
      </c>
      <c r="B40" s="5">
        <f>B53+B102</f>
        <v>1524.05</v>
      </c>
      <c r="C40" s="5">
        <f t="shared" ref="C40:F40" si="11">C53+C102</f>
        <v>1811.15</v>
      </c>
      <c r="D40" s="5">
        <f t="shared" si="11"/>
        <v>1826.8000000000002</v>
      </c>
      <c r="E40" s="5">
        <f t="shared" si="11"/>
        <v>1826.8000000000002</v>
      </c>
      <c r="F40" s="5">
        <f t="shared" si="11"/>
        <v>1826.8000000000002</v>
      </c>
    </row>
    <row r="41" spans="1:6">
      <c r="A41" s="3" t="s">
        <v>23</v>
      </c>
      <c r="B41" s="5"/>
      <c r="C41" s="9">
        <f>C40/B40*100</f>
        <v>118.83796463370626</v>
      </c>
      <c r="D41" s="9">
        <f t="shared" ref="D41" si="12">D40/C40*100</f>
        <v>100.86409187532783</v>
      </c>
      <c r="E41" s="9">
        <f t="shared" ref="E41" si="13">E40/D40*100</f>
        <v>100</v>
      </c>
      <c r="F41" s="9">
        <f t="shared" ref="F41" si="14">F40/E40*100</f>
        <v>100</v>
      </c>
    </row>
    <row r="42" spans="1:6" ht="30">
      <c r="A42" s="3" t="s">
        <v>24</v>
      </c>
      <c r="B42" s="5">
        <f>B53</f>
        <v>1028.05</v>
      </c>
      <c r="C42" s="5">
        <f t="shared" ref="C42:F42" si="15">C53</f>
        <v>1020.15</v>
      </c>
      <c r="D42" s="5">
        <f t="shared" si="15"/>
        <v>1033.2</v>
      </c>
      <c r="E42" s="5">
        <f t="shared" si="15"/>
        <v>1033.2</v>
      </c>
      <c r="F42" s="5">
        <f t="shared" si="15"/>
        <v>1033.2</v>
      </c>
    </row>
    <row r="43" spans="1:6">
      <c r="A43" s="3" t="s">
        <v>23</v>
      </c>
      <c r="B43" s="5"/>
      <c r="C43" s="9">
        <f>C42/B42*100</f>
        <v>99.231554885462771</v>
      </c>
      <c r="D43" s="9">
        <f t="shared" ref="D43" si="16">D42/C42*100</f>
        <v>101.27922364358184</v>
      </c>
      <c r="E43" s="9">
        <f t="shared" ref="E43" si="17">E42/D42*100</f>
        <v>100</v>
      </c>
      <c r="F43" s="9">
        <f t="shared" ref="F43" si="18">F42/E42*100</f>
        <v>100</v>
      </c>
    </row>
    <row r="44" spans="1:6">
      <c r="A44" s="3" t="s">
        <v>25</v>
      </c>
      <c r="B44" s="5">
        <f>B102</f>
        <v>496</v>
      </c>
      <c r="C44" s="5">
        <f t="shared" ref="C44:F44" si="19">C102</f>
        <v>791</v>
      </c>
      <c r="D44" s="5">
        <f t="shared" si="19"/>
        <v>793.6</v>
      </c>
      <c r="E44" s="5">
        <f t="shared" si="19"/>
        <v>793.6</v>
      </c>
      <c r="F44" s="5">
        <f t="shared" si="19"/>
        <v>793.6</v>
      </c>
    </row>
    <row r="45" spans="1:6">
      <c r="A45" s="3" t="s">
        <v>23</v>
      </c>
      <c r="B45" s="5"/>
      <c r="C45" s="9">
        <f>C44/B44*100</f>
        <v>159.4758064516129</v>
      </c>
      <c r="D45" s="9">
        <f t="shared" ref="D45" si="20">D44/C44*100</f>
        <v>100.32869785082174</v>
      </c>
      <c r="E45" s="9">
        <f t="shared" ref="E45" si="21">E44/D44*100</f>
        <v>100</v>
      </c>
      <c r="F45" s="9">
        <f t="shared" ref="F45" si="22">F44/E44*100</f>
        <v>100</v>
      </c>
    </row>
    <row r="46" spans="1:6" ht="30">
      <c r="A46" s="3" t="s">
        <v>26</v>
      </c>
      <c r="B46" s="5">
        <v>0</v>
      </c>
      <c r="C46" s="5">
        <v>0</v>
      </c>
      <c r="D46" s="5">
        <v>0</v>
      </c>
      <c r="E46" s="5">
        <v>0</v>
      </c>
      <c r="F46" s="5">
        <v>0</v>
      </c>
    </row>
    <row r="47" spans="1:6" ht="30">
      <c r="A47" s="3" t="s">
        <v>27</v>
      </c>
      <c r="B47" s="5">
        <v>0</v>
      </c>
      <c r="C47" s="5">
        <v>0</v>
      </c>
      <c r="D47" s="5">
        <v>0</v>
      </c>
      <c r="E47" s="5">
        <v>0</v>
      </c>
      <c r="F47" s="5">
        <v>0</v>
      </c>
    </row>
    <row r="48" spans="1:6">
      <c r="A48" s="3" t="s">
        <v>23</v>
      </c>
      <c r="B48" s="5"/>
      <c r="C48" s="9" t="e">
        <f>C47/B47*100</f>
        <v>#DIV/0!</v>
      </c>
      <c r="D48" s="9" t="e">
        <f t="shared" ref="D48" si="23">D47/C47*100</f>
        <v>#DIV/0!</v>
      </c>
      <c r="E48" s="9" t="e">
        <f t="shared" ref="E48" si="24">E47/D47*100</f>
        <v>#DIV/0!</v>
      </c>
      <c r="F48" s="9" t="e">
        <f t="shared" ref="F48" si="25">F47/E47*100</f>
        <v>#DIV/0!</v>
      </c>
    </row>
    <row r="49" spans="1:6" ht="45">
      <c r="A49" s="3" t="s">
        <v>28</v>
      </c>
      <c r="B49" s="5">
        <v>0</v>
      </c>
      <c r="C49" s="5">
        <v>0</v>
      </c>
      <c r="D49" s="5">
        <v>0</v>
      </c>
      <c r="E49" s="5">
        <v>0</v>
      </c>
      <c r="F49" s="5">
        <v>0</v>
      </c>
    </row>
    <row r="50" spans="1:6">
      <c r="A50" s="3" t="s">
        <v>23</v>
      </c>
      <c r="B50" s="5"/>
      <c r="C50" s="9" t="e">
        <f>C49/B49*100</f>
        <v>#DIV/0!</v>
      </c>
      <c r="D50" s="9" t="e">
        <f t="shared" ref="D50" si="26">D49/C49*100</f>
        <v>#DIV/0!</v>
      </c>
      <c r="E50" s="9" t="e">
        <f t="shared" ref="E50" si="27">E49/D49*100</f>
        <v>#DIV/0!</v>
      </c>
      <c r="F50" s="9" t="e">
        <f t="shared" ref="F50" si="28">F49/E49*100</f>
        <v>#DIV/0!</v>
      </c>
    </row>
    <row r="51" spans="1:6">
      <c r="A51" s="3" t="s">
        <v>29</v>
      </c>
      <c r="B51" s="5">
        <f>B53+B102</f>
        <v>1524.05</v>
      </c>
      <c r="C51" s="5">
        <f t="shared" ref="C51:F51" si="29">C53+C102</f>
        <v>1811.15</v>
      </c>
      <c r="D51" s="5">
        <f t="shared" si="29"/>
        <v>1826.8000000000002</v>
      </c>
      <c r="E51" s="5">
        <f t="shared" si="29"/>
        <v>1826.8000000000002</v>
      </c>
      <c r="F51" s="5">
        <f t="shared" si="29"/>
        <v>1826.8000000000002</v>
      </c>
    </row>
    <row r="52" spans="1:6">
      <c r="A52" s="3" t="s">
        <v>23</v>
      </c>
      <c r="B52" s="5"/>
      <c r="C52" s="9">
        <f>C51/B51*100</f>
        <v>118.83796463370626</v>
      </c>
      <c r="D52" s="9">
        <f t="shared" ref="D52" si="30">D51/C51*100</f>
        <v>100.86409187532783</v>
      </c>
      <c r="E52" s="9">
        <f t="shared" ref="E52" si="31">E51/D51*100</f>
        <v>100</v>
      </c>
      <c r="F52" s="9">
        <f t="shared" ref="F52" si="32">F51/E51*100</f>
        <v>100</v>
      </c>
    </row>
    <row r="53" spans="1:6" ht="30">
      <c r="A53" s="3" t="s">
        <v>30</v>
      </c>
      <c r="B53" s="5">
        <f>B54+B59+B62+B66+B71+B76+B81+B88+B93+B98</f>
        <v>1028.05</v>
      </c>
      <c r="C53" s="5">
        <f t="shared" ref="C53:F53" si="33">C54+C59+C62+C66+C71+C76+C81+C88+C93+C98</f>
        <v>1020.15</v>
      </c>
      <c r="D53" s="5">
        <f t="shared" si="33"/>
        <v>1033.2</v>
      </c>
      <c r="E53" s="5">
        <f t="shared" si="33"/>
        <v>1033.2</v>
      </c>
      <c r="F53" s="5">
        <f t="shared" si="33"/>
        <v>1033.2</v>
      </c>
    </row>
    <row r="54" spans="1:6">
      <c r="A54" s="3" t="s">
        <v>31</v>
      </c>
      <c r="B54" s="5">
        <v>0.6</v>
      </c>
      <c r="C54" s="5">
        <v>0.65</v>
      </c>
      <c r="D54" s="5">
        <v>0.7</v>
      </c>
      <c r="E54" s="5">
        <v>0.7</v>
      </c>
      <c r="F54" s="5">
        <v>0.7</v>
      </c>
    </row>
    <row r="55" spans="1:6">
      <c r="A55" s="3" t="s">
        <v>10</v>
      </c>
      <c r="B55" s="5"/>
      <c r="C55" s="9">
        <f>C54/B54*100</f>
        <v>108.33333333333334</v>
      </c>
      <c r="D55" s="9">
        <f t="shared" ref="D55:D56" si="34">D54/C54*100</f>
        <v>107.69230769230769</v>
      </c>
      <c r="E55" s="9">
        <f t="shared" ref="E55:E56" si="35">E54/D54*100</f>
        <v>100</v>
      </c>
      <c r="F55" s="9">
        <f t="shared" ref="F55:F56" si="36">F54/E54*100</f>
        <v>100</v>
      </c>
    </row>
    <row r="56" spans="1:6" ht="30">
      <c r="A56" s="3" t="s">
        <v>32</v>
      </c>
      <c r="B56" s="5">
        <v>0</v>
      </c>
      <c r="C56" s="9" t="e">
        <f>C55/B55*100</f>
        <v>#DIV/0!</v>
      </c>
      <c r="D56" s="9">
        <f t="shared" si="34"/>
        <v>99.408284023668642</v>
      </c>
      <c r="E56" s="9">
        <f t="shared" si="35"/>
        <v>92.857142857142861</v>
      </c>
      <c r="F56" s="9">
        <f t="shared" si="36"/>
        <v>100</v>
      </c>
    </row>
    <row r="57" spans="1:6" ht="45">
      <c r="A57" s="3" t="s">
        <v>33</v>
      </c>
      <c r="B57" s="5">
        <v>0.6</v>
      </c>
      <c r="C57" s="5">
        <v>0.65</v>
      </c>
      <c r="D57" s="5">
        <v>0.7</v>
      </c>
      <c r="E57" s="5">
        <v>0.7</v>
      </c>
      <c r="F57" s="5">
        <v>0.7</v>
      </c>
    </row>
    <row r="58" spans="1:6">
      <c r="A58" s="3" t="s">
        <v>34</v>
      </c>
      <c r="B58" s="5">
        <v>0.6</v>
      </c>
      <c r="C58" s="5">
        <v>0.65</v>
      </c>
      <c r="D58" s="5">
        <v>0.7</v>
      </c>
      <c r="E58" s="5">
        <v>0.7</v>
      </c>
      <c r="F58" s="5">
        <v>0.7</v>
      </c>
    </row>
    <row r="59" spans="1:6">
      <c r="A59" s="3" t="s">
        <v>35</v>
      </c>
      <c r="B59" s="5">
        <v>0</v>
      </c>
      <c r="C59" s="5">
        <v>0</v>
      </c>
      <c r="D59" s="5">
        <v>0</v>
      </c>
      <c r="E59" s="5">
        <v>0</v>
      </c>
      <c r="F59" s="5">
        <v>0</v>
      </c>
    </row>
    <row r="60" spans="1:6">
      <c r="A60" s="3" t="s">
        <v>10</v>
      </c>
      <c r="B60" s="5">
        <v>0</v>
      </c>
      <c r="C60" s="9" t="e">
        <f>C59/B59*100</f>
        <v>#DIV/0!</v>
      </c>
      <c r="D60" s="9" t="e">
        <f t="shared" ref="D60" si="37">D59/C59*100</f>
        <v>#DIV/0!</v>
      </c>
      <c r="E60" s="9" t="e">
        <f t="shared" ref="E60" si="38">E59/D59*100</f>
        <v>#DIV/0!</v>
      </c>
      <c r="F60" s="9" t="e">
        <f t="shared" ref="F60" si="39">F59/E59*100</f>
        <v>#DIV/0!</v>
      </c>
    </row>
    <row r="61" spans="1:6" ht="30">
      <c r="A61" s="3" t="s">
        <v>32</v>
      </c>
      <c r="B61" s="5">
        <v>0</v>
      </c>
      <c r="C61" s="9">
        <v>0</v>
      </c>
      <c r="D61" s="9">
        <v>0</v>
      </c>
      <c r="E61" s="9">
        <v>0</v>
      </c>
      <c r="F61" s="9">
        <v>0</v>
      </c>
    </row>
    <row r="62" spans="1:6">
      <c r="A62" s="3" t="s">
        <v>36</v>
      </c>
      <c r="B62" s="5">
        <v>0</v>
      </c>
      <c r="C62" s="5">
        <v>0</v>
      </c>
      <c r="D62" s="5">
        <v>0</v>
      </c>
      <c r="E62" s="5">
        <v>0</v>
      </c>
      <c r="F62" s="5">
        <v>0</v>
      </c>
    </row>
    <row r="63" spans="1:6">
      <c r="A63" s="3" t="s">
        <v>10</v>
      </c>
      <c r="B63" s="5"/>
      <c r="C63" s="9" t="e">
        <f>C62/B62*100</f>
        <v>#DIV/0!</v>
      </c>
      <c r="D63" s="9" t="e">
        <f t="shared" ref="D63" si="40">D62/C62*100</f>
        <v>#DIV/0!</v>
      </c>
      <c r="E63" s="9" t="e">
        <f t="shared" ref="E63" si="41">E62/D62*100</f>
        <v>#DIV/0!</v>
      </c>
      <c r="F63" s="9" t="e">
        <f t="shared" ref="F63" si="42">F62/E62*100</f>
        <v>#DIV/0!</v>
      </c>
    </row>
    <row r="64" spans="1:6" ht="30">
      <c r="A64" s="3" t="s">
        <v>32</v>
      </c>
      <c r="B64" s="5">
        <v>0</v>
      </c>
      <c r="C64" s="9">
        <v>0</v>
      </c>
      <c r="D64" s="9">
        <v>0</v>
      </c>
      <c r="E64" s="9">
        <v>0</v>
      </c>
      <c r="F64" s="9">
        <v>0</v>
      </c>
    </row>
    <row r="65" spans="1:6" ht="45">
      <c r="A65" s="3" t="s">
        <v>33</v>
      </c>
      <c r="B65" s="5">
        <v>0</v>
      </c>
      <c r="C65" s="5">
        <v>0</v>
      </c>
      <c r="D65" s="5">
        <v>0</v>
      </c>
      <c r="E65" s="5">
        <v>0</v>
      </c>
      <c r="F65" s="5">
        <v>0</v>
      </c>
    </row>
    <row r="66" spans="1:6" ht="30">
      <c r="A66" s="3" t="s">
        <v>37</v>
      </c>
      <c r="B66" s="5">
        <v>0</v>
      </c>
      <c r="C66" s="5">
        <v>0</v>
      </c>
      <c r="D66" s="5">
        <v>0</v>
      </c>
      <c r="E66" s="5">
        <v>0</v>
      </c>
      <c r="F66" s="5">
        <v>0</v>
      </c>
    </row>
    <row r="67" spans="1:6">
      <c r="A67" s="3" t="s">
        <v>10</v>
      </c>
      <c r="B67" s="5">
        <v>0</v>
      </c>
      <c r="C67" s="9" t="e">
        <f>C66/B66*100</f>
        <v>#DIV/0!</v>
      </c>
      <c r="D67" s="9" t="e">
        <f t="shared" ref="D67" si="43">D66/C66*100</f>
        <v>#DIV/0!</v>
      </c>
      <c r="E67" s="9" t="e">
        <f t="shared" ref="E67" si="44">E66/D66*100</f>
        <v>#DIV/0!</v>
      </c>
      <c r="F67" s="9" t="e">
        <f t="shared" ref="F67" si="45">F66/E66*100</f>
        <v>#DIV/0!</v>
      </c>
    </row>
    <row r="68" spans="1:6" ht="30">
      <c r="A68" s="3" t="s">
        <v>32</v>
      </c>
      <c r="B68" s="5">
        <v>0</v>
      </c>
      <c r="C68" s="5">
        <v>0</v>
      </c>
      <c r="D68" s="5">
        <v>0</v>
      </c>
      <c r="E68" s="5">
        <v>0</v>
      </c>
      <c r="F68" s="5">
        <v>0</v>
      </c>
    </row>
    <row r="69" spans="1:6" ht="45">
      <c r="A69" s="3" t="s">
        <v>33</v>
      </c>
      <c r="B69" s="5">
        <v>0</v>
      </c>
      <c r="C69" s="5">
        <v>0</v>
      </c>
      <c r="D69" s="5">
        <v>0</v>
      </c>
      <c r="E69" s="5">
        <v>0</v>
      </c>
      <c r="F69" s="5">
        <v>0</v>
      </c>
    </row>
    <row r="70" spans="1:6">
      <c r="A70" s="3" t="s">
        <v>34</v>
      </c>
      <c r="B70" s="5">
        <v>0</v>
      </c>
      <c r="C70" s="5">
        <v>0</v>
      </c>
      <c r="D70" s="5">
        <v>0</v>
      </c>
      <c r="E70" s="5">
        <v>0</v>
      </c>
      <c r="F70" s="5">
        <v>0</v>
      </c>
    </row>
    <row r="71" spans="1:6">
      <c r="A71" s="3" t="s">
        <v>38</v>
      </c>
      <c r="B71" s="5">
        <v>2.15</v>
      </c>
      <c r="C71" s="5">
        <v>2.2000000000000002</v>
      </c>
      <c r="D71" s="5">
        <v>2.2000000000000002</v>
      </c>
      <c r="E71" s="5">
        <v>2.2000000000000002</v>
      </c>
      <c r="F71" s="5">
        <v>2.2000000000000002</v>
      </c>
    </row>
    <row r="72" spans="1:6">
      <c r="A72" s="3" t="s">
        <v>10</v>
      </c>
      <c r="B72" s="5"/>
      <c r="C72" s="9">
        <f>C71/B71*100</f>
        <v>102.32558139534885</v>
      </c>
      <c r="D72" s="9">
        <f t="shared" ref="D72" si="46">D71/C71*100</f>
        <v>100</v>
      </c>
      <c r="E72" s="9">
        <f t="shared" ref="E72" si="47">E71/D71*100</f>
        <v>100</v>
      </c>
      <c r="F72" s="9">
        <f t="shared" ref="F72" si="48">F71/E71*100</f>
        <v>100</v>
      </c>
    </row>
    <row r="73" spans="1:6" ht="30">
      <c r="A73" s="3" t="s">
        <v>32</v>
      </c>
      <c r="B73" s="5">
        <v>0</v>
      </c>
      <c r="C73" s="5">
        <v>0</v>
      </c>
      <c r="D73" s="5">
        <v>0</v>
      </c>
      <c r="E73" s="5">
        <v>0</v>
      </c>
      <c r="F73" s="5">
        <v>0</v>
      </c>
    </row>
    <row r="74" spans="1:6" ht="45">
      <c r="A74" s="3" t="s">
        <v>33</v>
      </c>
      <c r="B74" s="5">
        <v>0</v>
      </c>
      <c r="C74" s="5">
        <v>0</v>
      </c>
      <c r="D74" s="5">
        <v>0</v>
      </c>
      <c r="E74" s="5">
        <v>0</v>
      </c>
      <c r="F74" s="5">
        <v>0</v>
      </c>
    </row>
    <row r="75" spans="1:6">
      <c r="A75" s="3" t="s">
        <v>34</v>
      </c>
      <c r="B75" s="5">
        <v>2.15</v>
      </c>
      <c r="C75" s="5">
        <v>2.2000000000000002</v>
      </c>
      <c r="D75" s="5">
        <v>2.2000000000000002</v>
      </c>
      <c r="E75" s="5">
        <v>2.2000000000000002</v>
      </c>
      <c r="F75" s="5">
        <v>2.2000000000000002</v>
      </c>
    </row>
    <row r="76" spans="1:6">
      <c r="A76" s="3" t="s">
        <v>39</v>
      </c>
      <c r="B76" s="5">
        <v>560</v>
      </c>
      <c r="C76" s="5">
        <v>560</v>
      </c>
      <c r="D76" s="5">
        <v>565</v>
      </c>
      <c r="E76" s="5">
        <v>565</v>
      </c>
      <c r="F76" s="5">
        <v>565</v>
      </c>
    </row>
    <row r="77" spans="1:6">
      <c r="A77" s="3" t="s">
        <v>10</v>
      </c>
      <c r="B77" s="5"/>
      <c r="C77" s="9">
        <f>C76/B76*100</f>
        <v>100</v>
      </c>
      <c r="D77" s="9">
        <f t="shared" ref="D77" si="49">D76/C76*100</f>
        <v>100.89285714285714</v>
      </c>
      <c r="E77" s="9">
        <f t="shared" ref="E77" si="50">E76/D76*100</f>
        <v>100</v>
      </c>
      <c r="F77" s="9">
        <f t="shared" ref="F77" si="51">F76/E76*100</f>
        <v>100</v>
      </c>
    </row>
    <row r="78" spans="1:6" ht="30">
      <c r="A78" s="3" t="s">
        <v>32</v>
      </c>
      <c r="B78" s="5">
        <v>560</v>
      </c>
      <c r="C78" s="5">
        <v>560</v>
      </c>
      <c r="D78" s="5">
        <v>565</v>
      </c>
      <c r="E78" s="5">
        <v>565</v>
      </c>
      <c r="F78" s="5">
        <v>565</v>
      </c>
    </row>
    <row r="79" spans="1:6" ht="45">
      <c r="A79" s="3" t="s">
        <v>33</v>
      </c>
      <c r="B79" s="5">
        <v>0</v>
      </c>
      <c r="C79" s="5">
        <v>0</v>
      </c>
      <c r="D79" s="5">
        <v>0</v>
      </c>
      <c r="E79" s="5">
        <v>0</v>
      </c>
      <c r="F79" s="5">
        <v>0</v>
      </c>
    </row>
    <row r="80" spans="1:6">
      <c r="A80" s="3" t="s">
        <v>34</v>
      </c>
      <c r="B80" s="5">
        <v>560</v>
      </c>
      <c r="C80" s="5">
        <v>560</v>
      </c>
      <c r="D80" s="5">
        <v>565</v>
      </c>
      <c r="E80" s="5">
        <v>565</v>
      </c>
      <c r="F80" s="5">
        <v>565</v>
      </c>
    </row>
    <row r="81" spans="1:6">
      <c r="A81" s="3" t="s">
        <v>40</v>
      </c>
      <c r="B81" s="5">
        <v>43</v>
      </c>
      <c r="C81" s="5">
        <v>45</v>
      </c>
      <c r="D81" s="5">
        <v>46</v>
      </c>
      <c r="E81" s="5">
        <v>46</v>
      </c>
      <c r="F81" s="5">
        <v>46</v>
      </c>
    </row>
    <row r="82" spans="1:6">
      <c r="A82" s="3" t="s">
        <v>10</v>
      </c>
      <c r="B82" s="5"/>
      <c r="C82" s="9">
        <f>C81/B81*100</f>
        <v>104.65116279069768</v>
      </c>
      <c r="D82" s="9">
        <f t="shared" ref="D82" si="52">D81/C81*100</f>
        <v>102.22222222222221</v>
      </c>
      <c r="E82" s="9">
        <f t="shared" ref="E82" si="53">E81/D81*100</f>
        <v>100</v>
      </c>
      <c r="F82" s="9">
        <f t="shared" ref="F82" si="54">F81/E81*100</f>
        <v>100</v>
      </c>
    </row>
    <row r="83" spans="1:6">
      <c r="A83" s="3" t="s">
        <v>41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</row>
    <row r="84" spans="1:6">
      <c r="A84" s="3" t="s">
        <v>34</v>
      </c>
      <c r="B84" s="5">
        <v>43</v>
      </c>
      <c r="C84" s="5">
        <v>45</v>
      </c>
      <c r="D84" s="5">
        <v>46</v>
      </c>
      <c r="E84" s="5">
        <v>46</v>
      </c>
      <c r="F84" s="5">
        <v>46</v>
      </c>
    </row>
    <row r="85" spans="1:6">
      <c r="A85" s="3" t="s">
        <v>42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</row>
    <row r="86" spans="1:6">
      <c r="A86" s="3" t="s">
        <v>10</v>
      </c>
      <c r="B86" s="5"/>
      <c r="C86" s="9" t="e">
        <f>C85/B85*100</f>
        <v>#DIV/0!</v>
      </c>
      <c r="D86" s="9" t="e">
        <f t="shared" ref="D86" si="55">D85/C85*100</f>
        <v>#DIV/0!</v>
      </c>
      <c r="E86" s="9" t="e">
        <f t="shared" ref="E86" si="56">E85/D85*100</f>
        <v>#DIV/0!</v>
      </c>
      <c r="F86" s="9" t="e">
        <f t="shared" ref="F86" si="57">F85/E85*100</f>
        <v>#DIV/0!</v>
      </c>
    </row>
    <row r="87" spans="1:6">
      <c r="A87" s="3" t="s">
        <v>34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</row>
    <row r="88" spans="1:6">
      <c r="A88" s="3" t="s">
        <v>43</v>
      </c>
      <c r="B88" s="5">
        <v>420</v>
      </c>
      <c r="C88" s="5">
        <v>410</v>
      </c>
      <c r="D88" s="5">
        <v>417</v>
      </c>
      <c r="E88" s="5">
        <v>417</v>
      </c>
      <c r="F88" s="5">
        <v>417</v>
      </c>
    </row>
    <row r="89" spans="1:6">
      <c r="A89" s="3" t="s">
        <v>10</v>
      </c>
      <c r="B89" s="5"/>
      <c r="C89" s="9">
        <f>C88/B88*100</f>
        <v>97.61904761904762</v>
      </c>
      <c r="D89" s="9">
        <f t="shared" ref="D89" si="58">D88/C88*100</f>
        <v>101.70731707317073</v>
      </c>
      <c r="E89" s="9">
        <f t="shared" ref="E89" si="59">E88/D88*100</f>
        <v>100</v>
      </c>
      <c r="F89" s="9">
        <f t="shared" ref="F89" si="60">F88/E88*100</f>
        <v>100</v>
      </c>
    </row>
    <row r="90" spans="1:6" ht="30">
      <c r="A90" s="3" t="s">
        <v>32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</row>
    <row r="91" spans="1:6" ht="45">
      <c r="A91" s="3" t="s">
        <v>33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</row>
    <row r="92" spans="1:6">
      <c r="A92" s="3" t="s">
        <v>34</v>
      </c>
      <c r="B92" s="5">
        <v>420</v>
      </c>
      <c r="C92" s="5">
        <v>410</v>
      </c>
      <c r="D92" s="5">
        <v>417</v>
      </c>
      <c r="E92" s="5">
        <v>417</v>
      </c>
      <c r="F92" s="5">
        <v>417</v>
      </c>
    </row>
    <row r="93" spans="1:6">
      <c r="A93" s="3" t="s">
        <v>44</v>
      </c>
      <c r="B93" s="5">
        <v>1.5</v>
      </c>
      <c r="C93" s="5">
        <v>1.5</v>
      </c>
      <c r="D93" s="5">
        <v>1.5</v>
      </c>
      <c r="E93" s="5">
        <v>1.5</v>
      </c>
      <c r="F93" s="5">
        <v>1.5</v>
      </c>
    </row>
    <row r="94" spans="1:6">
      <c r="A94" s="3" t="s">
        <v>10</v>
      </c>
      <c r="B94" s="5"/>
      <c r="C94" s="9">
        <f>C93/B93*100</f>
        <v>100</v>
      </c>
      <c r="D94" s="9">
        <f t="shared" ref="D94" si="61">D93/C93*100</f>
        <v>100</v>
      </c>
      <c r="E94" s="9">
        <f t="shared" ref="E94" si="62">E93/D93*100</f>
        <v>100</v>
      </c>
      <c r="F94" s="9">
        <f t="shared" ref="F94" si="63">F93/E93*100</f>
        <v>100</v>
      </c>
    </row>
    <row r="95" spans="1:6" ht="30">
      <c r="A95" s="3" t="s">
        <v>32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</row>
    <row r="96" spans="1:6" ht="45">
      <c r="A96" s="3" t="s">
        <v>33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</row>
    <row r="97" spans="1:6">
      <c r="A97" s="3" t="s">
        <v>34</v>
      </c>
      <c r="B97" s="5">
        <v>1.5</v>
      </c>
      <c r="C97" s="5">
        <v>1.5</v>
      </c>
      <c r="D97" s="5">
        <v>1.5</v>
      </c>
      <c r="E97" s="5">
        <v>1.5</v>
      </c>
      <c r="F97" s="5">
        <v>1.5</v>
      </c>
    </row>
    <row r="98" spans="1:6">
      <c r="A98" s="3" t="s">
        <v>45</v>
      </c>
      <c r="B98" s="5">
        <v>0.8</v>
      </c>
      <c r="C98" s="5">
        <v>0.8</v>
      </c>
      <c r="D98" s="5">
        <v>0.8</v>
      </c>
      <c r="E98" s="5">
        <v>0.8</v>
      </c>
      <c r="F98" s="5">
        <v>0.8</v>
      </c>
    </row>
    <row r="99" spans="1:6">
      <c r="A99" s="3" t="s">
        <v>10</v>
      </c>
      <c r="B99" s="5"/>
      <c r="C99" s="9">
        <f>C98/B98*100</f>
        <v>100</v>
      </c>
      <c r="D99" s="9">
        <f t="shared" ref="D99" si="64">D98/C98*100</f>
        <v>100</v>
      </c>
      <c r="E99" s="9">
        <f t="shared" ref="E99" si="65">E98/D98*100</f>
        <v>100</v>
      </c>
      <c r="F99" s="9">
        <f t="shared" ref="F99" si="66">F98/E98*100</f>
        <v>100</v>
      </c>
    </row>
    <row r="100" spans="1:6" ht="45">
      <c r="A100" s="3" t="s">
        <v>46</v>
      </c>
      <c r="B100" s="5">
        <v>0</v>
      </c>
      <c r="C100" s="5">
        <v>0</v>
      </c>
      <c r="D100" s="5">
        <v>0</v>
      </c>
      <c r="E100" s="5">
        <v>0</v>
      </c>
      <c r="F100" s="5">
        <v>0</v>
      </c>
    </row>
    <row r="101" spans="1:6">
      <c r="A101" s="3" t="s">
        <v>47</v>
      </c>
      <c r="B101" s="5">
        <v>0.8</v>
      </c>
      <c r="C101" s="5">
        <v>0.8</v>
      </c>
      <c r="D101" s="5">
        <v>0.8</v>
      </c>
      <c r="E101" s="5">
        <v>0.8</v>
      </c>
      <c r="F101" s="5">
        <v>0.8</v>
      </c>
    </row>
    <row r="102" spans="1:6" ht="45">
      <c r="A102" s="3" t="s">
        <v>48</v>
      </c>
      <c r="B102" s="5">
        <f>B103+B118+B120</f>
        <v>496</v>
      </c>
      <c r="C102" s="5">
        <f t="shared" ref="C102:F102" si="67">C103+C118+C120</f>
        <v>791</v>
      </c>
      <c r="D102" s="5">
        <f t="shared" si="67"/>
        <v>793.6</v>
      </c>
      <c r="E102" s="5">
        <f t="shared" si="67"/>
        <v>793.6</v>
      </c>
      <c r="F102" s="5">
        <f t="shared" si="67"/>
        <v>793.6</v>
      </c>
    </row>
    <row r="103" spans="1:6">
      <c r="A103" s="3" t="s">
        <v>49</v>
      </c>
      <c r="B103" s="5">
        <v>230</v>
      </c>
      <c r="C103" s="5">
        <v>225</v>
      </c>
      <c r="D103" s="5">
        <v>227</v>
      </c>
      <c r="E103" s="5">
        <v>227</v>
      </c>
      <c r="F103" s="5">
        <v>227</v>
      </c>
    </row>
    <row r="104" spans="1:6">
      <c r="A104" s="3" t="s">
        <v>10</v>
      </c>
      <c r="B104" s="5"/>
      <c r="C104" s="9">
        <f>C103/B103*100</f>
        <v>97.826086956521735</v>
      </c>
      <c r="D104" s="9">
        <f t="shared" ref="D104" si="68">D103/C103*100</f>
        <v>100.8888888888889</v>
      </c>
      <c r="E104" s="9">
        <f t="shared" ref="E104" si="69">E103/D103*100</f>
        <v>100</v>
      </c>
      <c r="F104" s="9">
        <f t="shared" ref="F104" si="70">F103/E103*100</f>
        <v>100</v>
      </c>
    </row>
    <row r="105" spans="1:6" ht="30">
      <c r="A105" s="3" t="s">
        <v>50</v>
      </c>
      <c r="B105" s="5">
        <v>0</v>
      </c>
      <c r="C105" s="5">
        <v>0</v>
      </c>
      <c r="D105" s="5">
        <v>0</v>
      </c>
      <c r="E105" s="5">
        <v>0</v>
      </c>
      <c r="F105" s="5">
        <v>0</v>
      </c>
    </row>
    <row r="106" spans="1:6" ht="45">
      <c r="A106" s="3" t="s">
        <v>51</v>
      </c>
      <c r="B106" s="5">
        <v>0</v>
      </c>
      <c r="C106" s="5">
        <v>0</v>
      </c>
      <c r="D106" s="5">
        <v>0</v>
      </c>
      <c r="E106" s="5">
        <v>0</v>
      </c>
      <c r="F106" s="5">
        <v>0</v>
      </c>
    </row>
    <row r="107" spans="1:6">
      <c r="A107" s="3" t="s">
        <v>52</v>
      </c>
      <c r="B107" s="5">
        <v>230</v>
      </c>
      <c r="C107" s="5">
        <v>225</v>
      </c>
      <c r="D107" s="5">
        <v>225</v>
      </c>
      <c r="E107" s="5">
        <v>225</v>
      </c>
      <c r="F107" s="5">
        <v>225</v>
      </c>
    </row>
    <row r="108" spans="1:6">
      <c r="A108" s="3" t="s">
        <v>53</v>
      </c>
      <c r="B108" s="5">
        <v>198</v>
      </c>
      <c r="C108" s="5">
        <v>191</v>
      </c>
      <c r="D108" s="5">
        <v>193</v>
      </c>
      <c r="E108" s="5">
        <v>193</v>
      </c>
      <c r="F108" s="5">
        <v>193</v>
      </c>
    </row>
    <row r="109" spans="1:6">
      <c r="A109" s="3" t="s">
        <v>10</v>
      </c>
      <c r="B109" s="5"/>
      <c r="C109" s="9">
        <f>C108/B108*100</f>
        <v>96.464646464646464</v>
      </c>
      <c r="D109" s="9">
        <f t="shared" ref="D109" si="71">D108/C108*100</f>
        <v>101.04712041884815</v>
      </c>
      <c r="E109" s="9">
        <f t="shared" ref="E109" si="72">E108/D108*100</f>
        <v>100</v>
      </c>
      <c r="F109" s="9">
        <f t="shared" ref="F109" si="73">F108/E108*100</f>
        <v>100</v>
      </c>
    </row>
    <row r="110" spans="1:6" ht="30">
      <c r="A110" s="3" t="s">
        <v>50</v>
      </c>
      <c r="B110" s="5">
        <v>0</v>
      </c>
      <c r="C110" s="5">
        <v>0</v>
      </c>
      <c r="D110" s="5">
        <v>0</v>
      </c>
      <c r="E110" s="5">
        <v>0</v>
      </c>
      <c r="F110" s="5">
        <v>0</v>
      </c>
    </row>
    <row r="111" spans="1:6" ht="45">
      <c r="A111" s="3" t="s">
        <v>51</v>
      </c>
      <c r="B111" s="5">
        <v>0</v>
      </c>
      <c r="C111" s="5">
        <v>0</v>
      </c>
      <c r="D111" s="5">
        <v>0</v>
      </c>
      <c r="E111" s="5">
        <v>0</v>
      </c>
      <c r="F111" s="5">
        <v>0</v>
      </c>
    </row>
    <row r="112" spans="1:6">
      <c r="A112" s="3" t="s">
        <v>52</v>
      </c>
      <c r="B112" s="5">
        <v>198</v>
      </c>
      <c r="C112" s="5">
        <v>191</v>
      </c>
      <c r="D112" s="5">
        <v>190</v>
      </c>
      <c r="E112" s="5">
        <v>190</v>
      </c>
      <c r="F112" s="5">
        <v>190</v>
      </c>
    </row>
    <row r="113" spans="1:6">
      <c r="A113" s="3" t="s">
        <v>54</v>
      </c>
      <c r="B113" s="5">
        <v>0</v>
      </c>
      <c r="C113" s="5">
        <v>0</v>
      </c>
      <c r="D113" s="5">
        <v>0</v>
      </c>
      <c r="E113" s="5">
        <v>0</v>
      </c>
      <c r="F113" s="5">
        <v>0</v>
      </c>
    </row>
    <row r="114" spans="1:6">
      <c r="A114" s="3" t="s">
        <v>10</v>
      </c>
      <c r="B114" s="5"/>
      <c r="C114" s="9" t="e">
        <f>C113/B113*100</f>
        <v>#DIV/0!</v>
      </c>
      <c r="D114" s="9" t="e">
        <f t="shared" ref="D114" si="74">D113/C113*100</f>
        <v>#DIV/0!</v>
      </c>
      <c r="E114" s="9" t="e">
        <f t="shared" ref="E114" si="75">E113/D113*100</f>
        <v>#DIV/0!</v>
      </c>
      <c r="F114" s="9" t="e">
        <f t="shared" ref="F114" si="76">F113/E113*100</f>
        <v>#DIV/0!</v>
      </c>
    </row>
    <row r="115" spans="1:6" ht="30">
      <c r="A115" s="3" t="s">
        <v>50</v>
      </c>
      <c r="B115" s="5">
        <v>0</v>
      </c>
      <c r="C115" s="5">
        <v>0</v>
      </c>
      <c r="D115" s="5">
        <v>0</v>
      </c>
      <c r="E115" s="5">
        <v>0</v>
      </c>
      <c r="F115" s="5">
        <v>0</v>
      </c>
    </row>
    <row r="116" spans="1:6" ht="45">
      <c r="A116" s="3" t="s">
        <v>51</v>
      </c>
      <c r="B116" s="5">
        <v>0</v>
      </c>
      <c r="C116" s="5">
        <v>0</v>
      </c>
      <c r="D116" s="5">
        <v>0</v>
      </c>
      <c r="E116" s="5">
        <v>0</v>
      </c>
      <c r="F116" s="5">
        <v>0</v>
      </c>
    </row>
    <row r="117" spans="1:6">
      <c r="A117" s="3" t="s">
        <v>52</v>
      </c>
      <c r="B117" s="5">
        <v>0</v>
      </c>
      <c r="C117" s="5">
        <v>0</v>
      </c>
      <c r="D117" s="5">
        <v>0</v>
      </c>
      <c r="E117" s="5">
        <v>0</v>
      </c>
      <c r="F117" s="5">
        <v>0</v>
      </c>
    </row>
    <row r="118" spans="1:6">
      <c r="A118" s="3" t="s">
        <v>55</v>
      </c>
      <c r="B118" s="5">
        <v>260</v>
      </c>
      <c r="C118" s="5">
        <v>560</v>
      </c>
      <c r="D118" s="5">
        <v>560</v>
      </c>
      <c r="E118" s="5">
        <v>560</v>
      </c>
      <c r="F118" s="5">
        <v>560</v>
      </c>
    </row>
    <row r="119" spans="1:6">
      <c r="A119" s="3" t="s">
        <v>10</v>
      </c>
      <c r="B119" s="5"/>
      <c r="C119" s="9">
        <f>C118/B118*100</f>
        <v>215.38461538461539</v>
      </c>
      <c r="D119" s="9">
        <f t="shared" ref="D119" si="77">D118/C118*100</f>
        <v>100</v>
      </c>
      <c r="E119" s="9">
        <f t="shared" ref="E119" si="78">E118/D118*100</f>
        <v>100</v>
      </c>
      <c r="F119" s="9">
        <f t="shared" ref="F119" si="79">F118/E118*100</f>
        <v>100</v>
      </c>
    </row>
    <row r="120" spans="1:6">
      <c r="A120" s="3" t="s">
        <v>56</v>
      </c>
      <c r="B120" s="5">
        <v>6</v>
      </c>
      <c r="C120" s="5">
        <v>6</v>
      </c>
      <c r="D120" s="5">
        <v>6.6</v>
      </c>
      <c r="E120" s="5">
        <v>6.6</v>
      </c>
      <c r="F120" s="5">
        <v>6.6</v>
      </c>
    </row>
    <row r="121" spans="1:6">
      <c r="A121" s="3" t="s">
        <v>10</v>
      </c>
      <c r="B121" s="5"/>
      <c r="C121" s="9">
        <f>C120/B120*100</f>
        <v>100</v>
      </c>
      <c r="D121" s="9">
        <f t="shared" ref="D121" si="80">D120/C120*100</f>
        <v>109.99999999999999</v>
      </c>
      <c r="E121" s="9">
        <f t="shared" ref="E121" si="81">E120/D120*100</f>
        <v>100</v>
      </c>
      <c r="F121" s="9">
        <f t="shared" ref="F121" si="82">F120/E120*100</f>
        <v>100</v>
      </c>
    </row>
    <row r="122" spans="1:6">
      <c r="A122" s="3" t="s">
        <v>57</v>
      </c>
      <c r="B122" s="5">
        <v>0</v>
      </c>
      <c r="C122" s="5">
        <v>0</v>
      </c>
      <c r="D122" s="5">
        <v>0</v>
      </c>
      <c r="E122" s="5">
        <v>0</v>
      </c>
      <c r="F122" s="5">
        <v>0</v>
      </c>
    </row>
    <row r="123" spans="1:6">
      <c r="A123" s="3" t="s">
        <v>58</v>
      </c>
      <c r="B123" s="5">
        <v>0</v>
      </c>
      <c r="C123" s="5">
        <v>0</v>
      </c>
      <c r="D123" s="5">
        <v>0</v>
      </c>
      <c r="E123" s="5">
        <v>0</v>
      </c>
      <c r="F123" s="5">
        <v>0</v>
      </c>
    </row>
    <row r="124" spans="1:6">
      <c r="A124" s="3" t="s">
        <v>17</v>
      </c>
      <c r="B124" s="5"/>
      <c r="C124" s="9" t="e">
        <f>C123/B123*100</f>
        <v>#DIV/0!</v>
      </c>
      <c r="D124" s="9" t="e">
        <f t="shared" ref="D124" si="83">D123/C123*100</f>
        <v>#DIV/0!</v>
      </c>
      <c r="E124" s="9" t="e">
        <f t="shared" ref="E124" si="84">E123/D123*100</f>
        <v>#DIV/0!</v>
      </c>
      <c r="F124" s="9" t="e">
        <f t="shared" ref="F124" si="85">F123/E123*100</f>
        <v>#DIV/0!</v>
      </c>
    </row>
    <row r="125" spans="1:6" ht="30">
      <c r="A125" s="3" t="s">
        <v>18</v>
      </c>
      <c r="B125" s="5">
        <v>0</v>
      </c>
      <c r="C125" s="5">
        <v>0</v>
      </c>
      <c r="D125" s="5">
        <v>0</v>
      </c>
      <c r="E125" s="5">
        <v>0</v>
      </c>
      <c r="F125" s="5">
        <v>0</v>
      </c>
    </row>
    <row r="126" spans="1:6">
      <c r="A126" s="3" t="s">
        <v>17</v>
      </c>
      <c r="B126" s="5">
        <v>0</v>
      </c>
      <c r="C126" s="5">
        <v>0</v>
      </c>
      <c r="D126" s="5">
        <v>0</v>
      </c>
      <c r="E126" s="5">
        <v>0</v>
      </c>
      <c r="F126" s="5">
        <v>0</v>
      </c>
    </row>
    <row r="127" spans="1:6">
      <c r="A127" s="3" t="s">
        <v>59</v>
      </c>
      <c r="B127" s="9">
        <f>B128+B132+B136+B141</f>
        <v>189.36699999999999</v>
      </c>
      <c r="C127" s="9">
        <f t="shared" ref="C127:F127" si="86">C128+C132+C136+C141</f>
        <v>189.37700000000001</v>
      </c>
      <c r="D127" s="9">
        <f t="shared" si="86"/>
        <v>200.565</v>
      </c>
      <c r="E127" s="9">
        <f t="shared" si="86"/>
        <v>193.36500000000001</v>
      </c>
      <c r="F127" s="9">
        <f t="shared" si="86"/>
        <v>193.36500000000001</v>
      </c>
    </row>
    <row r="128" spans="1:6">
      <c r="A128" s="3" t="s">
        <v>60</v>
      </c>
      <c r="B128" s="5">
        <v>174.7</v>
      </c>
      <c r="C128" s="5">
        <v>180.3</v>
      </c>
      <c r="D128" s="5">
        <v>187.5</v>
      </c>
      <c r="E128" s="5">
        <v>187.5</v>
      </c>
      <c r="F128" s="5">
        <v>187.5</v>
      </c>
    </row>
    <row r="129" spans="1:6">
      <c r="A129" s="3" t="s">
        <v>23</v>
      </c>
      <c r="B129" s="5"/>
      <c r="C129" s="9">
        <f>C128/B128*100</f>
        <v>103.20549513451634</v>
      </c>
      <c r="D129" s="9">
        <f t="shared" ref="D129" si="87">D128/C128*100</f>
        <v>103.99334442595674</v>
      </c>
      <c r="E129" s="9">
        <f t="shared" ref="E129" si="88">E128/D128*100</f>
        <v>100</v>
      </c>
      <c r="F129" s="9">
        <f t="shared" ref="F129" si="89">F128/E128*100</f>
        <v>100</v>
      </c>
    </row>
    <row r="130" spans="1:6" ht="30">
      <c r="A130" s="3" t="s">
        <v>18</v>
      </c>
      <c r="B130" s="5">
        <v>0</v>
      </c>
      <c r="C130" s="5">
        <v>0</v>
      </c>
      <c r="D130" s="5">
        <v>0</v>
      </c>
      <c r="E130" s="5">
        <v>0</v>
      </c>
      <c r="F130" s="5">
        <v>0</v>
      </c>
    </row>
    <row r="131" spans="1:6">
      <c r="A131" s="3" t="s">
        <v>23</v>
      </c>
      <c r="B131" s="5"/>
      <c r="C131" s="9" t="e">
        <f>C130/B130*100</f>
        <v>#DIV/0!</v>
      </c>
      <c r="D131" s="9" t="e">
        <f t="shared" ref="D131" si="90">D130/C130*100</f>
        <v>#DIV/0!</v>
      </c>
      <c r="E131" s="9" t="e">
        <f t="shared" ref="E131" si="91">E130/D130*100</f>
        <v>#DIV/0!</v>
      </c>
      <c r="F131" s="9" t="e">
        <f t="shared" ref="F131" si="92">F130/E130*100</f>
        <v>#DIV/0!</v>
      </c>
    </row>
    <row r="132" spans="1:6">
      <c r="A132" s="3" t="s">
        <v>61</v>
      </c>
      <c r="B132" s="9">
        <v>5.4669999999999996</v>
      </c>
      <c r="C132" s="9">
        <v>5.4770000000000003</v>
      </c>
      <c r="D132" s="9">
        <v>5.8650000000000002</v>
      </c>
      <c r="E132" s="9">
        <v>5.8650000000000002</v>
      </c>
      <c r="F132" s="9">
        <v>5.8650000000000002</v>
      </c>
    </row>
    <row r="133" spans="1:6">
      <c r="A133" s="3" t="s">
        <v>23</v>
      </c>
      <c r="B133" s="5"/>
      <c r="C133" s="9">
        <f>C132/B132*100</f>
        <v>100.18291567587343</v>
      </c>
      <c r="D133" s="9">
        <f t="shared" ref="D133" si="93">D132/C132*100</f>
        <v>107.08417016614935</v>
      </c>
      <c r="E133" s="9">
        <f t="shared" ref="E133" si="94">E132/D132*100</f>
        <v>100</v>
      </c>
      <c r="F133" s="9">
        <f t="shared" ref="F133" si="95">F132/E132*100</f>
        <v>100</v>
      </c>
    </row>
    <row r="134" spans="1:6" ht="30">
      <c r="A134" s="3" t="s">
        <v>18</v>
      </c>
      <c r="B134" s="5">
        <v>0</v>
      </c>
      <c r="C134" s="5">
        <v>0</v>
      </c>
      <c r="D134" s="5">
        <v>0</v>
      </c>
      <c r="E134" s="5">
        <v>0</v>
      </c>
      <c r="F134" s="5">
        <v>0</v>
      </c>
    </row>
    <row r="135" spans="1:6">
      <c r="A135" s="3" t="s">
        <v>23</v>
      </c>
      <c r="B135" s="5"/>
      <c r="C135" s="9" t="e">
        <f>C134/B134*100</f>
        <v>#DIV/0!</v>
      </c>
      <c r="D135" s="9" t="e">
        <f t="shared" ref="D135" si="96">D134/C134*100</f>
        <v>#DIV/0!</v>
      </c>
      <c r="E135" s="9" t="e">
        <f t="shared" ref="E135" si="97">E134/D134*100</f>
        <v>#DIV/0!</v>
      </c>
      <c r="F135" s="9" t="e">
        <f t="shared" ref="F135" si="98">F134/E134*100</f>
        <v>#DIV/0!</v>
      </c>
    </row>
    <row r="136" spans="1:6">
      <c r="A136" s="3" t="s">
        <v>62</v>
      </c>
      <c r="B136" s="5">
        <v>0</v>
      </c>
      <c r="C136" s="5">
        <v>0</v>
      </c>
      <c r="D136" s="5">
        <v>0</v>
      </c>
      <c r="E136" s="5">
        <v>0</v>
      </c>
      <c r="F136" s="5">
        <v>0</v>
      </c>
    </row>
    <row r="137" spans="1:6" ht="30">
      <c r="A137" s="3" t="s">
        <v>63</v>
      </c>
      <c r="B137" s="5">
        <v>0</v>
      </c>
      <c r="C137" s="5">
        <v>0</v>
      </c>
      <c r="D137" s="5">
        <v>0</v>
      </c>
      <c r="E137" s="5">
        <v>0</v>
      </c>
      <c r="F137" s="5">
        <v>0</v>
      </c>
    </row>
    <row r="138" spans="1:6">
      <c r="A138" s="3" t="s">
        <v>23</v>
      </c>
      <c r="B138" s="5"/>
      <c r="C138" s="9" t="e">
        <f>C137/B137*100</f>
        <v>#DIV/0!</v>
      </c>
      <c r="D138" s="9" t="e">
        <f t="shared" ref="D138" si="99">D137/C137*100</f>
        <v>#DIV/0!</v>
      </c>
      <c r="E138" s="9" t="e">
        <f t="shared" ref="E138" si="100">E137/D137*100</f>
        <v>#DIV/0!</v>
      </c>
      <c r="F138" s="9" t="e">
        <f t="shared" ref="F138" si="101">F137/E137*100</f>
        <v>#DIV/0!</v>
      </c>
    </row>
    <row r="139" spans="1:6">
      <c r="A139" s="3" t="s">
        <v>64</v>
      </c>
      <c r="B139" s="5"/>
      <c r="C139" s="5">
        <v>0</v>
      </c>
      <c r="D139" s="5">
        <v>0</v>
      </c>
      <c r="E139" s="5">
        <v>0</v>
      </c>
      <c r="F139" s="5">
        <v>0</v>
      </c>
    </row>
    <row r="140" spans="1:6">
      <c r="A140" s="3" t="s">
        <v>10</v>
      </c>
      <c r="B140" s="5"/>
      <c r="C140" s="9" t="e">
        <f>C139/B139*100</f>
        <v>#DIV/0!</v>
      </c>
      <c r="D140" s="9" t="e">
        <f t="shared" ref="D140" si="102">D139/C139*100</f>
        <v>#DIV/0!</v>
      </c>
      <c r="E140" s="9" t="e">
        <f t="shared" ref="E140" si="103">E139/D139*100</f>
        <v>#DIV/0!</v>
      </c>
      <c r="F140" s="9" t="e">
        <f t="shared" ref="F140" si="104">F139/E139*100</f>
        <v>#DIV/0!</v>
      </c>
    </row>
    <row r="141" spans="1:6">
      <c r="A141" s="3" t="s">
        <v>65</v>
      </c>
      <c r="B141" s="5">
        <v>9.1999999999999993</v>
      </c>
      <c r="C141" s="5">
        <v>3.6</v>
      </c>
      <c r="D141" s="5">
        <v>7.2</v>
      </c>
      <c r="E141" s="5">
        <v>0</v>
      </c>
      <c r="F141" s="5">
        <v>0</v>
      </c>
    </row>
    <row r="142" spans="1:6" ht="30">
      <c r="A142" s="3" t="s">
        <v>66</v>
      </c>
      <c r="B142" s="5">
        <v>9.1999999999999993</v>
      </c>
      <c r="C142" s="5">
        <v>3.6</v>
      </c>
      <c r="D142" s="5">
        <v>7.2</v>
      </c>
      <c r="E142" s="5">
        <v>0</v>
      </c>
      <c r="F142" s="5">
        <v>0</v>
      </c>
    </row>
    <row r="143" spans="1:6">
      <c r="A143" s="3" t="s">
        <v>23</v>
      </c>
      <c r="B143" s="5"/>
      <c r="C143" s="9">
        <f>C142/B142*100</f>
        <v>39.130434782608695</v>
      </c>
      <c r="D143" s="9">
        <f t="shared" ref="D143" si="105">D142/C142*100</f>
        <v>200</v>
      </c>
      <c r="E143" s="9">
        <f t="shared" ref="E143" si="106">E142/D142*100</f>
        <v>0</v>
      </c>
      <c r="F143" s="9" t="e">
        <f t="shared" ref="F143" si="107">F142/E142*100</f>
        <v>#DIV/0!</v>
      </c>
    </row>
    <row r="144" spans="1:6" ht="30">
      <c r="A144" s="3" t="s">
        <v>18</v>
      </c>
      <c r="B144" s="5">
        <v>0</v>
      </c>
      <c r="C144" s="5">
        <v>0</v>
      </c>
      <c r="D144" s="5">
        <v>0</v>
      </c>
      <c r="E144" s="5">
        <v>0</v>
      </c>
      <c r="F144" s="5">
        <v>0</v>
      </c>
    </row>
    <row r="145" spans="1:6">
      <c r="A145" s="6" t="s">
        <v>17</v>
      </c>
      <c r="B145" s="7"/>
      <c r="C145" s="9" t="e">
        <f>C144/B144*100</f>
        <v>#DIV/0!</v>
      </c>
      <c r="D145" s="9" t="e">
        <f t="shared" ref="D145" si="108">D144/C144*100</f>
        <v>#DIV/0!</v>
      </c>
      <c r="E145" s="9" t="e">
        <f t="shared" ref="E145" si="109">E144/D144*100</f>
        <v>#DIV/0!</v>
      </c>
      <c r="F145" s="9" t="e">
        <f t="shared" ref="F145" si="110">F144/E144*100</f>
        <v>#DIV/0!</v>
      </c>
    </row>
    <row r="146" spans="1:6" ht="30">
      <c r="A146" s="3" t="s">
        <v>67</v>
      </c>
      <c r="B146" s="10">
        <f>B147+B149+B151+B153+B155</f>
        <v>61718.2</v>
      </c>
      <c r="C146" s="10">
        <f t="shared" ref="C146:F146" si="111">C147+C149+C151+C153+C155</f>
        <v>65019.199999999997</v>
      </c>
      <c r="D146" s="10">
        <f t="shared" si="111"/>
        <v>68020.2</v>
      </c>
      <c r="E146" s="10">
        <f t="shared" si="111"/>
        <v>71012.2</v>
      </c>
      <c r="F146" s="10">
        <f t="shared" si="111"/>
        <v>71012.2</v>
      </c>
    </row>
    <row r="147" spans="1:6">
      <c r="A147" s="3" t="s">
        <v>68</v>
      </c>
      <c r="B147" s="5">
        <v>0</v>
      </c>
      <c r="C147" s="5">
        <v>0</v>
      </c>
      <c r="D147" s="5">
        <v>0</v>
      </c>
      <c r="E147" s="5">
        <v>0</v>
      </c>
      <c r="F147" s="5">
        <v>0</v>
      </c>
    </row>
    <row r="148" spans="1:6">
      <c r="A148" s="3" t="s">
        <v>10</v>
      </c>
      <c r="B148" s="5"/>
      <c r="C148" s="9" t="e">
        <f>C147/B147*100</f>
        <v>#DIV/0!</v>
      </c>
      <c r="D148" s="9" t="e">
        <f t="shared" ref="D148" si="112">D147/C147*100</f>
        <v>#DIV/0!</v>
      </c>
      <c r="E148" s="9" t="e">
        <f t="shared" ref="E148" si="113">E147/D147*100</f>
        <v>#DIV/0!</v>
      </c>
      <c r="F148" s="9" t="e">
        <f t="shared" ref="F148" si="114">F147/E147*100</f>
        <v>#DIV/0!</v>
      </c>
    </row>
    <row r="149" spans="1:6">
      <c r="A149" s="3" t="s">
        <v>69</v>
      </c>
      <c r="B149" s="5">
        <v>0</v>
      </c>
      <c r="C149" s="5">
        <v>0</v>
      </c>
      <c r="D149" s="5">
        <v>0</v>
      </c>
      <c r="E149" s="5">
        <v>0</v>
      </c>
      <c r="F149" s="5">
        <v>0</v>
      </c>
    </row>
    <row r="150" spans="1:6">
      <c r="A150" s="3" t="s">
        <v>10</v>
      </c>
      <c r="B150" s="5"/>
      <c r="C150" s="9" t="e">
        <f>C149/B149*100</f>
        <v>#DIV/0!</v>
      </c>
      <c r="D150" s="9" t="e">
        <f t="shared" ref="D150" si="115">D149/C149*100</f>
        <v>#DIV/0!</v>
      </c>
      <c r="E150" s="9" t="e">
        <f t="shared" ref="E150" si="116">E149/D149*100</f>
        <v>#DIV/0!</v>
      </c>
      <c r="F150" s="9" t="e">
        <f t="shared" ref="F150" si="117">F149/E149*100</f>
        <v>#DIV/0!</v>
      </c>
    </row>
    <row r="151" spans="1:6">
      <c r="A151" s="3" t="s">
        <v>70</v>
      </c>
      <c r="B151" s="5">
        <v>0</v>
      </c>
      <c r="C151" s="5">
        <v>0</v>
      </c>
      <c r="D151" s="5">
        <v>0</v>
      </c>
      <c r="E151" s="5">
        <v>0</v>
      </c>
      <c r="F151" s="5">
        <v>0</v>
      </c>
    </row>
    <row r="152" spans="1:6">
      <c r="A152" s="3" t="s">
        <v>10</v>
      </c>
      <c r="B152" s="5"/>
      <c r="C152" s="9" t="e">
        <f>C151/B151*100</f>
        <v>#DIV/0!</v>
      </c>
      <c r="D152" s="9" t="e">
        <f t="shared" ref="D152" si="118">D151/C151*100</f>
        <v>#DIV/0!</v>
      </c>
      <c r="E152" s="9" t="e">
        <f t="shared" ref="E152" si="119">E151/D151*100</f>
        <v>#DIV/0!</v>
      </c>
      <c r="F152" s="9" t="e">
        <f t="shared" ref="F152" si="120">F151/E151*100</f>
        <v>#DIV/0!</v>
      </c>
    </row>
    <row r="153" spans="1:6">
      <c r="A153" s="14" t="s">
        <v>71</v>
      </c>
      <c r="B153" s="5">
        <v>61700</v>
      </c>
      <c r="C153" s="5">
        <v>65000</v>
      </c>
      <c r="D153" s="5">
        <v>68000</v>
      </c>
      <c r="E153" s="5">
        <v>70992</v>
      </c>
      <c r="F153" s="5">
        <v>70992</v>
      </c>
    </row>
    <row r="154" spans="1:6">
      <c r="A154" s="3" t="s">
        <v>10</v>
      </c>
      <c r="B154" s="5"/>
      <c r="C154" s="9">
        <f>C153/B153*100</f>
        <v>105.3484602917342</v>
      </c>
      <c r="D154" s="9">
        <f t="shared" ref="D154" si="121">D153/C153*100</f>
        <v>104.61538461538463</v>
      </c>
      <c r="E154" s="9">
        <f t="shared" ref="E154" si="122">E153/D153*100</f>
        <v>104.4</v>
      </c>
      <c r="F154" s="9">
        <f t="shared" ref="F154" si="123">F153/E153*100</f>
        <v>100</v>
      </c>
    </row>
    <row r="155" spans="1:6" s="18" customFormat="1" ht="30">
      <c r="A155" s="16" t="s">
        <v>72</v>
      </c>
      <c r="B155" s="17">
        <v>18.2</v>
      </c>
      <c r="C155" s="17">
        <v>19.2</v>
      </c>
      <c r="D155" s="17">
        <v>20.2</v>
      </c>
      <c r="E155" s="17">
        <v>20.2</v>
      </c>
      <c r="F155" s="17">
        <v>20.2</v>
      </c>
    </row>
    <row r="156" spans="1:6">
      <c r="A156" s="3" t="s">
        <v>10</v>
      </c>
      <c r="B156" s="5"/>
      <c r="C156" s="9">
        <f>C155/B155*100</f>
        <v>105.4945054945055</v>
      </c>
      <c r="D156" s="9">
        <f t="shared" ref="D156" si="124">D155/C155*100</f>
        <v>105.20833333333333</v>
      </c>
      <c r="E156" s="9">
        <f t="shared" ref="E156" si="125">E155/D155*100</f>
        <v>100</v>
      </c>
      <c r="F156" s="9">
        <f t="shared" ref="F156" si="126">F155/E155*100</f>
        <v>100</v>
      </c>
    </row>
    <row r="157" spans="1:6" ht="30">
      <c r="A157" s="16" t="s">
        <v>73</v>
      </c>
      <c r="B157" s="5">
        <v>18.2</v>
      </c>
      <c r="C157" s="5">
        <v>19.2</v>
      </c>
      <c r="D157" s="5">
        <v>20.2</v>
      </c>
      <c r="E157" s="5">
        <v>20.2</v>
      </c>
      <c r="F157" s="5">
        <v>200</v>
      </c>
    </row>
    <row r="158" spans="1:6" ht="30">
      <c r="A158" s="16" t="s">
        <v>74</v>
      </c>
      <c r="B158" s="5">
        <v>8.6</v>
      </c>
      <c r="C158" s="5">
        <v>9.18</v>
      </c>
      <c r="D158" s="5">
        <v>9.5</v>
      </c>
      <c r="E158" s="5">
        <v>9.5</v>
      </c>
      <c r="F158" s="5">
        <v>9.5</v>
      </c>
    </row>
    <row r="159" spans="1:6">
      <c r="A159" s="3" t="s">
        <v>10</v>
      </c>
      <c r="B159" s="5"/>
      <c r="C159" s="9">
        <f>C158/B158*100</f>
        <v>106.74418604651163</v>
      </c>
      <c r="D159" s="9">
        <f t="shared" ref="D159:D160" si="127">D158/C158*100</f>
        <v>103.48583877995642</v>
      </c>
      <c r="E159" s="9">
        <f t="shared" ref="E159:E160" si="128">E158/D158*100</f>
        <v>100</v>
      </c>
      <c r="F159" s="9">
        <f t="shared" ref="F159:F160" si="129">F158/E158*100</f>
        <v>100</v>
      </c>
    </row>
    <row r="160" spans="1:6" ht="30">
      <c r="A160" s="3" t="s">
        <v>75</v>
      </c>
      <c r="B160" s="5"/>
      <c r="C160" s="9" t="e">
        <f>C159/B159*100</f>
        <v>#DIV/0!</v>
      </c>
      <c r="D160" s="9">
        <f t="shared" si="127"/>
        <v>96.947517811288151</v>
      </c>
      <c r="E160" s="9">
        <f t="shared" si="128"/>
        <v>96.631578947368425</v>
      </c>
      <c r="F160" s="9">
        <f t="shared" si="129"/>
        <v>100</v>
      </c>
    </row>
    <row r="161" spans="1:6" s="15" customFormat="1">
      <c r="A161" s="14" t="s">
        <v>76</v>
      </c>
      <c r="B161" s="10">
        <f>B162+B163</f>
        <v>18</v>
      </c>
      <c r="C161" s="10">
        <f t="shared" ref="C161:F161" si="130">C162+C163</f>
        <v>18</v>
      </c>
      <c r="D161" s="10">
        <f t="shared" si="130"/>
        <v>18</v>
      </c>
      <c r="E161" s="10">
        <f t="shared" si="130"/>
        <v>18</v>
      </c>
      <c r="F161" s="10">
        <f t="shared" si="130"/>
        <v>18</v>
      </c>
    </row>
    <row r="162" spans="1:6" ht="30">
      <c r="A162" s="3" t="s">
        <v>77</v>
      </c>
      <c r="B162" s="5">
        <v>2</v>
      </c>
      <c r="C162" s="5">
        <v>2</v>
      </c>
      <c r="D162" s="5">
        <v>2</v>
      </c>
      <c r="E162" s="5">
        <v>2</v>
      </c>
      <c r="F162" s="5">
        <v>2</v>
      </c>
    </row>
    <row r="163" spans="1:6" ht="45">
      <c r="A163" s="3" t="s">
        <v>78</v>
      </c>
      <c r="B163" s="5">
        <v>16</v>
      </c>
      <c r="C163" s="5">
        <v>16</v>
      </c>
      <c r="D163" s="5">
        <v>16</v>
      </c>
      <c r="E163" s="5">
        <v>16</v>
      </c>
      <c r="F163" s="5">
        <v>16</v>
      </c>
    </row>
    <row r="164" spans="1:6">
      <c r="A164" s="3" t="s">
        <v>79</v>
      </c>
      <c r="B164" s="9">
        <f>B165</f>
        <v>132.11000000000001</v>
      </c>
      <c r="C164" s="9">
        <f t="shared" ref="C164:F164" si="131">C165</f>
        <v>124.81</v>
      </c>
      <c r="D164" s="9">
        <f t="shared" si="131"/>
        <v>142.81</v>
      </c>
      <c r="E164" s="9">
        <f t="shared" si="131"/>
        <v>143.70999999999998</v>
      </c>
      <c r="F164" s="9">
        <f t="shared" si="131"/>
        <v>144.51</v>
      </c>
    </row>
    <row r="165" spans="1:6" ht="30">
      <c r="A165" s="3" t="s">
        <v>80</v>
      </c>
      <c r="B165" s="9">
        <f>B166++B167+B168+B169+B170+B171+B172</f>
        <v>132.11000000000001</v>
      </c>
      <c r="C165" s="9">
        <f t="shared" ref="C165:F165" si="132">C166++C167+C168+C169+C170+C171+C172</f>
        <v>124.81</v>
      </c>
      <c r="D165" s="9">
        <f t="shared" si="132"/>
        <v>142.81</v>
      </c>
      <c r="E165" s="9">
        <f t="shared" si="132"/>
        <v>143.70999999999998</v>
      </c>
      <c r="F165" s="9">
        <f t="shared" si="132"/>
        <v>144.51</v>
      </c>
    </row>
    <row r="166" spans="1:6">
      <c r="A166" s="3" t="s">
        <v>81</v>
      </c>
      <c r="B166" s="5">
        <v>0</v>
      </c>
      <c r="C166" s="5">
        <v>0</v>
      </c>
      <c r="D166" s="5">
        <v>0</v>
      </c>
      <c r="E166" s="5">
        <v>0</v>
      </c>
      <c r="F166" s="5">
        <v>0</v>
      </c>
    </row>
    <row r="167" spans="1:6">
      <c r="A167" s="3" t="s">
        <v>82</v>
      </c>
      <c r="B167" s="5">
        <v>0</v>
      </c>
      <c r="C167" s="5">
        <v>0</v>
      </c>
      <c r="D167" s="5">
        <v>0</v>
      </c>
      <c r="E167" s="5">
        <v>0</v>
      </c>
      <c r="F167" s="5">
        <v>0</v>
      </c>
    </row>
    <row r="168" spans="1:6" ht="30">
      <c r="A168" s="3" t="s">
        <v>83</v>
      </c>
      <c r="B168" s="5">
        <v>0.5</v>
      </c>
      <c r="C168" s="5">
        <v>0.5</v>
      </c>
      <c r="D168" s="5">
        <v>0.5</v>
      </c>
      <c r="E168" s="5">
        <v>0.5</v>
      </c>
      <c r="F168" s="5">
        <v>0.5</v>
      </c>
    </row>
    <row r="169" spans="1:6" ht="30">
      <c r="A169" s="3" t="s">
        <v>84</v>
      </c>
      <c r="B169" s="5">
        <v>0.01</v>
      </c>
      <c r="C169" s="5">
        <v>0.01</v>
      </c>
      <c r="D169" s="5">
        <v>0.01</v>
      </c>
      <c r="E169" s="5">
        <v>0.01</v>
      </c>
      <c r="F169" s="5">
        <v>0.01</v>
      </c>
    </row>
    <row r="170" spans="1:6" ht="30">
      <c r="A170" s="3" t="s">
        <v>85</v>
      </c>
      <c r="B170" s="5">
        <v>0.1</v>
      </c>
      <c r="C170" s="5">
        <v>0.1</v>
      </c>
      <c r="D170" s="5">
        <v>0.1</v>
      </c>
      <c r="E170" s="5">
        <v>0.1</v>
      </c>
      <c r="F170" s="5">
        <v>0.1</v>
      </c>
    </row>
    <row r="171" spans="1:6" ht="45">
      <c r="A171" s="3" t="s">
        <v>86</v>
      </c>
      <c r="B171" s="5">
        <v>61.5</v>
      </c>
      <c r="C171" s="5">
        <v>54.2</v>
      </c>
      <c r="D171" s="5">
        <v>72.2</v>
      </c>
      <c r="E171" s="5">
        <v>73.099999999999994</v>
      </c>
      <c r="F171" s="5">
        <v>73.900000000000006</v>
      </c>
    </row>
    <row r="172" spans="1:6" ht="30">
      <c r="A172" s="3" t="s">
        <v>87</v>
      </c>
      <c r="B172" s="5">
        <v>70</v>
      </c>
      <c r="C172" s="5">
        <v>70</v>
      </c>
      <c r="D172" s="5">
        <v>70</v>
      </c>
      <c r="E172" s="5">
        <v>70</v>
      </c>
      <c r="F172" s="5">
        <v>70</v>
      </c>
    </row>
    <row r="173" spans="1:6">
      <c r="A173" s="1"/>
    </row>
    <row r="175" spans="1:6" ht="18.75">
      <c r="A175" s="20" t="s">
        <v>96</v>
      </c>
      <c r="B175" s="21"/>
      <c r="C175" s="21"/>
      <c r="D175" s="21"/>
      <c r="E175" s="21"/>
      <c r="F175" s="21"/>
    </row>
    <row r="176" spans="1:6" ht="18.75">
      <c r="A176" s="20" t="s">
        <v>97</v>
      </c>
      <c r="B176" s="21"/>
      <c r="C176" s="21"/>
      <c r="D176" s="21" t="s">
        <v>98</v>
      </c>
      <c r="F176" s="21"/>
    </row>
  </sheetData>
  <mergeCells count="9">
    <mergeCell ref="A9:F9"/>
    <mergeCell ref="A10:F10"/>
    <mergeCell ref="A12:A13"/>
    <mergeCell ref="A1:F1"/>
    <mergeCell ref="A3:F3"/>
    <mergeCell ref="A4:F4"/>
    <mergeCell ref="A5:F5"/>
    <mergeCell ref="A6:F6"/>
    <mergeCell ref="A7:F7"/>
  </mergeCells>
  <pageMargins left="0.45" right="0.11" top="0.15" bottom="0.11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DNA7 X86</cp:lastModifiedBy>
  <cp:lastPrinted>2018-12-26T08:25:27Z</cp:lastPrinted>
  <dcterms:created xsi:type="dcterms:W3CDTF">2018-11-21T17:10:52Z</dcterms:created>
  <dcterms:modified xsi:type="dcterms:W3CDTF">2018-12-27T07:42:21Z</dcterms:modified>
</cp:coreProperties>
</file>